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lobodan\Desktop\FOLDERI\ODLUKE O BUDŽETU\BUDŽET 2026\Obrazovne ustanove\"/>
    </mc:Choice>
  </mc:AlternateContent>
  <xr:revisionPtr revIDLastSave="0" documentId="13_ncr:1_{B0B6AE96-CEC3-4078-96CE-D166EB702505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1.Troskovi nastave ST 4" sheetId="1" r:id="rId1"/>
    <sheet name="2.Трошкови електричне енергије" sheetId="3" r:id="rId2"/>
    <sheet name="3.Трошкови воде" sheetId="15" r:id="rId3"/>
    <sheet name="4.Трошкови грејања" sheetId="5" r:id="rId4"/>
    <sheet name="5.Трошкови одржавања хигијене " sheetId="16" r:id="rId5"/>
    <sheet name="6.Трошкови изношења смећа" sheetId="17" r:id="rId6"/>
    <sheet name="7.Трошкови за инв. и тек. одрж." sheetId="6" r:id="rId7"/>
    <sheet name="8.Трошкови струч. усаврш. радн." sheetId="18" r:id="rId8"/>
    <sheet name="9.Трошкови кориш. грађ. земљишт" sheetId="19" r:id="rId9"/>
    <sheet name="10.Други материјални трошкови" sheetId="20" r:id="rId10"/>
    <sheet name="УКУПНО" sheetId="21" r:id="rId11"/>
  </sheets>
  <definedNames>
    <definedName name="_xlnm.Print_Area" localSheetId="0">'1.Troskovi nastave ST 4'!$A$1:$D$18</definedName>
    <definedName name="_xlnm.Print_Area" localSheetId="3">'4.Трошкови грејања'!$A$1:$N$33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5" i="21" l="1"/>
  <c r="C24" i="16"/>
  <c r="C50" i="16"/>
  <c r="E40" i="16"/>
  <c r="E41" i="16"/>
  <c r="E42" i="16"/>
  <c r="E44" i="16"/>
  <c r="E45" i="16"/>
  <c r="E46" i="16"/>
  <c r="E47" i="16"/>
  <c r="E48" i="16"/>
  <c r="E49" i="16"/>
  <c r="E39" i="16"/>
  <c r="E19" i="20"/>
  <c r="E13" i="20"/>
  <c r="E14" i="20"/>
  <c r="E15" i="20"/>
  <c r="E16" i="20"/>
  <c r="E17" i="20"/>
  <c r="E18" i="20"/>
  <c r="E12" i="20"/>
  <c r="E12" i="18"/>
  <c r="E13" i="18"/>
  <c r="E14" i="18"/>
  <c r="E15" i="18"/>
  <c r="E11" i="18"/>
  <c r="G42" i="6"/>
  <c r="G43" i="6"/>
  <c r="G44" i="6"/>
  <c r="G41" i="6"/>
  <c r="B30" i="6"/>
  <c r="G17" i="6"/>
  <c r="G18" i="6"/>
  <c r="G19" i="6"/>
  <c r="G20" i="6"/>
  <c r="G21" i="6"/>
  <c r="G22" i="6"/>
  <c r="G23" i="6"/>
  <c r="G24" i="6"/>
  <c r="G25" i="6"/>
  <c r="G26" i="6"/>
  <c r="G27" i="6"/>
  <c r="G28" i="6"/>
  <c r="G29" i="6"/>
  <c r="G16" i="6"/>
  <c r="E13" i="17"/>
  <c r="E14" i="17"/>
  <c r="E15" i="17"/>
  <c r="E16" i="17"/>
  <c r="E17" i="17"/>
  <c r="E18" i="17"/>
  <c r="E12" i="17"/>
  <c r="J25" i="16" l="1"/>
  <c r="J26" i="16"/>
  <c r="J27" i="16"/>
  <c r="J28" i="16"/>
  <c r="J29" i="16"/>
  <c r="J30" i="16"/>
  <c r="J24" i="16"/>
  <c r="H30" i="16"/>
  <c r="H25" i="16"/>
  <c r="H26" i="16"/>
  <c r="H27" i="16"/>
  <c r="H28" i="16"/>
  <c r="H29" i="16"/>
  <c r="H24" i="16"/>
  <c r="F25" i="16"/>
  <c r="F26" i="16"/>
  <c r="F27" i="16"/>
  <c r="F28" i="16"/>
  <c r="F29" i="16"/>
  <c r="F30" i="16"/>
  <c r="F24" i="16"/>
  <c r="E25" i="16"/>
  <c r="E26" i="16"/>
  <c r="E27" i="16"/>
  <c r="E28" i="16"/>
  <c r="E29" i="16"/>
  <c r="E30" i="16"/>
  <c r="E24" i="16"/>
  <c r="D25" i="16"/>
  <c r="D26" i="16"/>
  <c r="D27" i="16"/>
  <c r="D28" i="16"/>
  <c r="D29" i="16"/>
  <c r="D30" i="16"/>
  <c r="D24" i="16"/>
  <c r="C25" i="16"/>
  <c r="C26" i="16"/>
  <c r="C27" i="16"/>
  <c r="C28" i="16"/>
  <c r="C29" i="16"/>
  <c r="C30" i="16"/>
  <c r="F15" i="16"/>
  <c r="F16" i="16"/>
  <c r="F17" i="16"/>
  <c r="F18" i="16"/>
  <c r="F14" i="16"/>
  <c r="E15" i="16"/>
  <c r="E16" i="16"/>
  <c r="E17" i="16"/>
  <c r="E18" i="16"/>
  <c r="E14" i="16"/>
  <c r="D18" i="16"/>
  <c r="D15" i="16"/>
  <c r="D16" i="16"/>
  <c r="D17" i="16"/>
  <c r="D14" i="16"/>
  <c r="C15" i="16"/>
  <c r="C16" i="16"/>
  <c r="C17" i="16"/>
  <c r="C18" i="16"/>
  <c r="C14" i="16"/>
  <c r="D17" i="5"/>
  <c r="D18" i="5"/>
  <c r="D19" i="5"/>
  <c r="J8" i="5"/>
  <c r="J9" i="5"/>
  <c r="J10" i="5"/>
  <c r="J7" i="5"/>
  <c r="I8" i="5"/>
  <c r="I9" i="5"/>
  <c r="I10" i="5"/>
  <c r="I7" i="5"/>
  <c r="H8" i="5"/>
  <c r="H9" i="5"/>
  <c r="H10" i="5"/>
  <c r="H7" i="5"/>
  <c r="G8" i="5"/>
  <c r="G9" i="5"/>
  <c r="G10" i="5"/>
  <c r="F8" i="5"/>
  <c r="F9" i="5"/>
  <c r="F10" i="5"/>
  <c r="E8" i="5"/>
  <c r="E9" i="5"/>
  <c r="E10" i="5"/>
  <c r="D8" i="5"/>
  <c r="D9" i="5"/>
  <c r="D10" i="5"/>
  <c r="C10" i="5"/>
  <c r="C8" i="5"/>
  <c r="C9" i="5"/>
  <c r="E9" i="15"/>
  <c r="F9" i="15" s="1"/>
  <c r="C19" i="15"/>
  <c r="D23" i="3"/>
  <c r="D26" i="3" s="1"/>
  <c r="H8" i="3"/>
  <c r="G8" i="3"/>
  <c r="G9" i="3"/>
  <c r="G10" i="3"/>
  <c r="G11" i="3"/>
  <c r="G12" i="3"/>
  <c r="G13" i="3"/>
  <c r="G14" i="3"/>
  <c r="H9" i="3"/>
  <c r="I9" i="3" s="1"/>
  <c r="H10" i="3"/>
  <c r="I10" i="3" s="1"/>
  <c r="H11" i="3"/>
  <c r="I11" i="3" s="1"/>
  <c r="H12" i="3"/>
  <c r="I12" i="3" s="1"/>
  <c r="H13" i="3"/>
  <c r="I13" i="3" s="1"/>
  <c r="H14" i="3"/>
  <c r="I14" i="3" s="1"/>
  <c r="D9" i="1"/>
  <c r="D10" i="1"/>
  <c r="D11" i="1"/>
  <c r="D12" i="1"/>
  <c r="D13" i="1"/>
  <c r="D14" i="1"/>
  <c r="D15" i="1"/>
  <c r="D16" i="1"/>
  <c r="D17" i="1"/>
  <c r="D8" i="1"/>
  <c r="B18" i="1"/>
  <c r="D20" i="5" l="1"/>
  <c r="H9" i="15"/>
  <c r="J14" i="3"/>
  <c r="K14" i="3" s="1"/>
  <c r="J12" i="3"/>
  <c r="K12" i="3" s="1"/>
  <c r="J10" i="3"/>
  <c r="K10" i="3" s="1"/>
  <c r="J13" i="3"/>
  <c r="K13" i="3" s="1"/>
  <c r="J11" i="3"/>
  <c r="K11" i="3" s="1"/>
  <c r="J9" i="3"/>
  <c r="D18" i="1"/>
  <c r="C20" i="15"/>
  <c r="C21" i="15"/>
  <c r="D10" i="15"/>
  <c r="E10" i="15" s="1"/>
  <c r="D11" i="15"/>
  <c r="E11" i="15" s="1"/>
  <c r="D12" i="15"/>
  <c r="E12" i="15" s="1"/>
  <c r="D13" i="15"/>
  <c r="E13" i="15" s="1"/>
  <c r="K15" i="3" l="1"/>
  <c r="F10" i="15"/>
  <c r="H10" i="15" s="1"/>
  <c r="F12" i="15"/>
  <c r="H12" i="15" s="1"/>
  <c r="F13" i="15"/>
  <c r="H13" i="15" s="1"/>
  <c r="F11" i="15"/>
  <c r="H11" i="15" s="1"/>
  <c r="H14" i="15" l="1"/>
</calcChain>
</file>

<file path=xl/sharedStrings.xml><?xml version="1.0" encoding="utf-8"?>
<sst xmlns="http://schemas.openxmlformats.org/spreadsheetml/2006/main" count="213" uniqueCount="170">
  <si>
    <t>Р. БР.</t>
  </si>
  <si>
    <t>ИЗНОС</t>
  </si>
  <si>
    <t>ОСНОВ 
(бруто зарада запослених)</t>
  </si>
  <si>
    <t>Укупно:</t>
  </si>
  <si>
    <t>УКУПНО</t>
  </si>
  <si>
    <t>3=2x12  Л</t>
  </si>
  <si>
    <t>4=2x18 Л</t>
  </si>
  <si>
    <t>5=2x40 кг</t>
  </si>
  <si>
    <t>6=2x50 кг</t>
  </si>
  <si>
    <t>9=2x0.07 м3</t>
  </si>
  <si>
    <t>10=2x0.10 м3</t>
  </si>
  <si>
    <t>ОСНОВ ПОВРШИНА КОЈА СЕ ГРЕЈЕ</t>
  </si>
  <si>
    <t>СОПСТВЕНО ГРЕЈАЊЕ НА НАФТУ ЗА РАД У ЈЕДНОЈ СМЕНИ</t>
  </si>
  <si>
    <t>СОПСТВЕНО ГРЕЈАЊЕ НА НАФТУ ЗА РАД У ДВЕ СМЕНЕ</t>
  </si>
  <si>
    <t>СОПСТВЕНО ГРЕЈАЊЕ НА УГАЉ ЗА РАД У ЈЕДНОЈ СМЕНИ</t>
  </si>
  <si>
    <t>СОПСТВЕНО ГРЕЈАЊЕ НА УГАЉ ЗА РАД У ДВЕ СМЕНЕ</t>
  </si>
  <si>
    <t>ГРЕЈАЊЕ ПЕЋИМА НА УГАЉ ЗА РАД У ДВЕ СМЕНЕ</t>
  </si>
  <si>
    <t>ГРЕЈАЊЕ ПЕЋИМА НА ОГРЕВНО ДРВО ЗА РАД У ЈЕДНОЈ СМЕНИ</t>
  </si>
  <si>
    <t>КОЛИЧИНА</t>
  </si>
  <si>
    <t>ИЗНОС ПО Ј/М</t>
  </si>
  <si>
    <t>3=1x2</t>
  </si>
  <si>
    <t>УКУПНО:</t>
  </si>
  <si>
    <t>Р.БР</t>
  </si>
  <si>
    <t>ПРОЦЕНАТ 3%</t>
  </si>
  <si>
    <t>НАЗИВ ГРАЂЕВИНСКОГ ОБЈЕКТА</t>
  </si>
  <si>
    <t>НАБАВНА ВРЕДНОСТ ИЗ ПОПИСНИХ ЛИСТИ</t>
  </si>
  <si>
    <t>СТОПА АМОРТИЗАЦИЈЕ</t>
  </si>
  <si>
    <t>ГОДИНЕ СТАРОСТИ</t>
  </si>
  <si>
    <t>ПРОЦЕНАТ АМОРТИЗАЦИЈЕ</t>
  </si>
  <si>
    <t>ОПРЕМА</t>
  </si>
  <si>
    <t>4.ТРОШКОВИ ГРЕЈАЊА</t>
  </si>
  <si>
    <t>ОБРАЧУН ВРЕДНОСТИ</t>
  </si>
  <si>
    <t>ОБРАЧУН КОЛИЧИНЕ</t>
  </si>
  <si>
    <t>ТРОШКОВИ ЕЛЕКТРИЧНЕ ЕНЕРГИЈЕ</t>
  </si>
  <si>
    <t>1.</t>
  </si>
  <si>
    <t>ОСНОВ (број одељења, васпитна група, класа)</t>
  </si>
  <si>
    <t>ЗА ПИЋЕ И ХИГИЈЕНУ (0,5 м воде по одељењу, васпитној групи или класи дневно, односно 183 м3 годишње)</t>
  </si>
  <si>
    <t>ЗА ФИСКУЛТУРНУ САЛУ (количина воде увећава се за 10%)</t>
  </si>
  <si>
    <t>ЗА БАЗЕН (увећава се појединачно количина воде зависно од величине базена и учесталости промене воде у базену)</t>
  </si>
  <si>
    <t>УКУПНО М3</t>
  </si>
  <si>
    <t>4=3x10%</t>
  </si>
  <si>
    <t>5=3+4</t>
  </si>
  <si>
    <t>6=5x10%</t>
  </si>
  <si>
    <t>КОЛИЧИНА м3</t>
  </si>
  <si>
    <t>ЦЕНА ПО М3</t>
  </si>
  <si>
    <t xml:space="preserve">ИЗНОС </t>
  </si>
  <si>
    <t>Р. 
Бр.</t>
  </si>
  <si>
    <t>ЦЕНА ПО 
Ј/М</t>
  </si>
  <si>
    <t>ГРЕЈАЊЕ ПЕЋИМА НА УГАЉ ЗА РАД У ЈЕДНОЈ СМЕНИ</t>
  </si>
  <si>
    <t>ГРЕЈАЊЕ ПЕЋИМА НА ОГРЕВНО ДРВО ЗА 
РАД У ДВЕ СМЕНЕ</t>
  </si>
  <si>
    <t>Р.
БР</t>
  </si>
  <si>
    <t>ПРОЦЕНАТ
(од 2,5% )</t>
  </si>
  <si>
    <t>ТРОШКОВИ НАСТАВЕ 
(одређују се у висини од 2,5%, бруто зараде запослених)</t>
  </si>
  <si>
    <t>За припрему хране
(1200 kWh годишње 
за припрему хране)</t>
  </si>
  <si>
    <t>За осветљење
(500 kWh годишње 
ако школа ради у једној смени)</t>
  </si>
  <si>
    <t>За припрему инсталације за грејање (360  kWh годишње )</t>
  </si>
  <si>
    <t>7=2х3 +2х4+2х5+2х6</t>
  </si>
  <si>
    <t>Умањење за флуоресцентно осветљење (трошкови се умањују три пута)</t>
  </si>
  <si>
    <t>8=ред. Бр 3 / 3</t>
  </si>
  <si>
    <t>Укупно</t>
  </si>
  <si>
    <t>9=3+4+5+6-8</t>
  </si>
  <si>
    <t>За рад у две смене (трошкови се увећавају за 50%)</t>
  </si>
  <si>
    <t>11=9+10</t>
  </si>
  <si>
    <t>10=9х50%</t>
  </si>
  <si>
    <t>За друге намене 
(200  kWh годишње )</t>
  </si>
  <si>
    <t>Укупно kWh</t>
  </si>
  <si>
    <t>Укупно Kwh</t>
  </si>
  <si>
    <t>Обрачун вредности</t>
  </si>
  <si>
    <t>ЦЕНА ПО kWh</t>
  </si>
  <si>
    <t>3=1х2</t>
  </si>
  <si>
    <t>Табела 11 - kWh</t>
  </si>
  <si>
    <t>ЗА ГРЕЈАЊЕ НА ПАРУ (количина воде увећава се за 50%)</t>
  </si>
  <si>
    <t>8=5+6+7</t>
  </si>
  <si>
    <t>7=2x50кг</t>
  </si>
  <si>
    <t>8=2x60кг</t>
  </si>
  <si>
    <t>5.ТРОШКОВИ ЗА ОДРЖАВАЊЕ ХИГИЈЕНЕ У ШКОЛИ</t>
  </si>
  <si>
    <t>ТАБЕЛА 1-ОБРАЧУН КОЛИЧИНА ЗА ОДРЖАВАЊЕ ХИГИЈЕНЕ ШКОЛСКОГ ПРОСТОРА И ОПРЕМЕ:</t>
  </si>
  <si>
    <t>Р.Б     Р</t>
  </si>
  <si>
    <t>ОСНОВ ПОВРШИНА ЗАТВОРЕНОГ ПРОСТОРА</t>
  </si>
  <si>
    <r>
      <t xml:space="preserve">СОНА КИСЕЛИНА      </t>
    </r>
    <r>
      <rPr>
        <sz val="8"/>
        <color theme="1"/>
        <rFont val="Calibri"/>
        <family val="2"/>
        <charset val="204"/>
        <scheme val="minor"/>
      </rPr>
      <t xml:space="preserve">(20Г ПО 1М2) </t>
    </r>
    <r>
      <rPr>
        <sz val="10"/>
        <color theme="1"/>
        <rFont val="Calibri"/>
        <family val="2"/>
        <charset val="238"/>
        <scheme val="minor"/>
      </rPr>
      <t xml:space="preserve">   </t>
    </r>
  </si>
  <si>
    <r>
      <t xml:space="preserve">СРЕДСТВА ЗА ЧИШЋЕЊЕ ПАРКЕТА И ДР. ПОВРШИНА  </t>
    </r>
    <r>
      <rPr>
        <sz val="8"/>
        <color theme="1"/>
        <rFont val="Calibri"/>
        <family val="2"/>
        <charset val="204"/>
        <scheme val="minor"/>
      </rPr>
      <t>(30Г ПО 1М2)</t>
    </r>
  </si>
  <si>
    <r>
      <t xml:space="preserve">ДЕЗИНФЕКЦИОНА СРЕДСТВА </t>
    </r>
    <r>
      <rPr>
        <sz val="8"/>
        <color theme="1"/>
        <rFont val="Calibri"/>
        <family val="2"/>
        <charset val="204"/>
        <scheme val="minor"/>
      </rPr>
      <t>(0,02Л PO 1M2)</t>
    </r>
  </si>
  <si>
    <t>ТАБЕЛА 2-ОБРАЧУН КОЛИЧИНА ЗА ОДРЖАВАЊЕ ХИГИЈЕНЕ СУДОВА,ПРИБОРА ЗА ЈЕЛО,ПРАЊЕ РУКУ И ДР. У ШКОЛСКОЈ КУХИЊИ:</t>
  </si>
  <si>
    <r>
      <t>ОСНОВ           (</t>
    </r>
    <r>
      <rPr>
        <sz val="8"/>
        <color theme="1"/>
        <rFont val="Calibri"/>
        <family val="2"/>
        <charset val="204"/>
        <scheme val="minor"/>
      </rPr>
      <t>БРОЈ УЧЕНИКА КОЈИ СЕ ХРАНЕ)</t>
    </r>
  </si>
  <si>
    <r>
      <t>ТЕЧНИ ДЕТАРЏЕНТ     (</t>
    </r>
    <r>
      <rPr>
        <sz val="8"/>
        <color theme="1"/>
        <rFont val="Calibri"/>
        <family val="2"/>
        <charset val="204"/>
        <scheme val="minor"/>
      </rPr>
      <t>0,25Л ПО УЧЕНИКУ)</t>
    </r>
  </si>
  <si>
    <r>
      <t xml:space="preserve">ДЕТАРЏЕНТ У ПРАХУ  </t>
    </r>
    <r>
      <rPr>
        <sz val="8"/>
        <color theme="1"/>
        <rFont val="Calibri"/>
        <family val="2"/>
        <charset val="204"/>
        <scheme val="minor"/>
      </rPr>
      <t>(50Г ПО УЧЕНИКУ)</t>
    </r>
  </si>
  <si>
    <r>
      <t>ДЕЗИНФЕКЦИОНА СРЕДСТВА  (</t>
    </r>
    <r>
      <rPr>
        <sz val="8"/>
        <color theme="1"/>
        <rFont val="Calibri"/>
        <family val="2"/>
        <charset val="204"/>
        <scheme val="minor"/>
      </rPr>
      <t>0,05Л ПО УЧЕНИКУ)</t>
    </r>
  </si>
  <si>
    <t>3=2*0,25Л</t>
  </si>
  <si>
    <t>4=2*50Г</t>
  </si>
  <si>
    <t>5=2*0,05Л</t>
  </si>
  <si>
    <t>6=2*200Г</t>
  </si>
  <si>
    <r>
      <t>САПУН</t>
    </r>
    <r>
      <rPr>
        <sz val="8"/>
        <color theme="1"/>
        <rFont val="Calibri"/>
        <family val="2"/>
        <charset val="204"/>
        <scheme val="minor"/>
      </rPr>
      <t xml:space="preserve">                (200Г ПО УЧЕНИКУ)</t>
    </r>
  </si>
  <si>
    <r>
      <t xml:space="preserve">ОСНОВ                   </t>
    </r>
    <r>
      <rPr>
        <sz val="8"/>
        <color theme="1"/>
        <rFont val="Calibri"/>
        <family val="2"/>
        <charset val="204"/>
        <scheme val="minor"/>
      </rPr>
      <t>(БР. РАДНИКА НА ОДРЖАВАЊУ ЧИСТОЋЕ ГРЕЈАЊА И ПРИП.ХРАНЕ)</t>
    </r>
  </si>
  <si>
    <t>8=7*500</t>
  </si>
  <si>
    <r>
      <t xml:space="preserve">САПУН  </t>
    </r>
    <r>
      <rPr>
        <sz val="8"/>
        <color theme="1"/>
        <rFont val="Calibri"/>
        <family val="2"/>
        <charset val="204"/>
        <scheme val="minor"/>
      </rPr>
      <t>(500Г ПО РАДНИКУ)</t>
    </r>
  </si>
  <si>
    <t>ОСНОВ БР. РАДНИКА У ШКОЛИ НА ДРУГИМ ПОСЛОВИМА</t>
  </si>
  <si>
    <r>
      <t xml:space="preserve">САПУН </t>
    </r>
    <r>
      <rPr>
        <sz val="8"/>
        <color theme="1"/>
        <rFont val="Calibri"/>
        <family val="2"/>
        <charset val="204"/>
        <scheme val="minor"/>
      </rPr>
      <t>(300Г ПО РАДНИКУ)</t>
    </r>
  </si>
  <si>
    <t>10=9*300Г</t>
  </si>
  <si>
    <t>3=2*50Г</t>
  </si>
  <si>
    <t>4=2*20Г</t>
  </si>
  <si>
    <t>5=2*30Г</t>
  </si>
  <si>
    <t>6=2*0,02Л</t>
  </si>
  <si>
    <t>БР. КОЛОНЕ ИЗ ТАБЕЛЕ(ПРИЛОГ 5)</t>
  </si>
  <si>
    <t>ЦЕНА ПО Ј/М</t>
  </si>
  <si>
    <t>ИЗБОС ПО Ј/М</t>
  </si>
  <si>
    <t>4=2*3</t>
  </si>
  <si>
    <t>ТАБЕЛА БР.1</t>
  </si>
  <si>
    <t>ТАБЕЛА БР.2</t>
  </si>
  <si>
    <t>-</t>
  </si>
  <si>
    <t>ОБРАЧУН ВРЕДНОСТИ:</t>
  </si>
  <si>
    <t>6.ТРОШКОВИ ИЗНОШЕЊА СМЕЋА</t>
  </si>
  <si>
    <t>Р.БР.</t>
  </si>
  <si>
    <t>ОСНОВ                                          (БРОЈ ИЗНОШЕЊА КОНТЕЈНЕРА)</t>
  </si>
  <si>
    <t>ЦЕНА</t>
  </si>
  <si>
    <t>ГРАЂЕВИНСКИ ОБЈЕКТИ</t>
  </si>
  <si>
    <t>1.30% ОД ПРЕДРАЧУНА АМОРТИЗАЦИЈЕ НА ГРАЂЕВИНЕ СТАРЕ ДО 10 ГОДИНА</t>
  </si>
  <si>
    <t>2.</t>
  </si>
  <si>
    <t>2.50% ОД ПРЕДРАЧУНА АМОРТИЗАЦИЈЕ НА ГРАЂЕВИНЕ СТАРЕ ОД 11 ДО 30 ГОДИНА</t>
  </si>
  <si>
    <t>3.</t>
  </si>
  <si>
    <t>3.70% ОД ПРЕДРАЧУНА АМОРТИЗАЦИЈЕ НА ГРАЂЕВИНЕ СТАРЕ ОД 31 ДО 50 ГОДИНА</t>
  </si>
  <si>
    <t>4.</t>
  </si>
  <si>
    <t>4.70% ОД ПРЕДРАЧУНА АМОРТИЗАЦИЈЕ НА ГРАЂЕВИНЕ СТАРЕ ОД 31 ДО 50 ГОДИНА</t>
  </si>
  <si>
    <t>7=3*4*6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</si>
  <si>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</si>
  <si>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</si>
  <si>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</si>
  <si>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</si>
  <si>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</si>
  <si>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</si>
  <si>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</si>
  <si>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</si>
  <si>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</si>
  <si>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15.</t>
  </si>
  <si>
    <t>1. 20% ОД ПРЕДРАЧУНА АМОРТИЗАЦИЈЕ ЗА ОПРЕМУ И ДРУГА СРЕДСТВА СТАРА ДО 3 ГОДИНЕ</t>
  </si>
  <si>
    <t>2.40% ОД ПРЕДРАЧУНА АМОРТИЗАЦИЈЕ ЗА ОПРЕМУ И СРЕДСТВА СТАРА ОД 4 ДО 8 ГОДИНА</t>
  </si>
  <si>
    <t>3.70% ОД ПРЕДРАЧУНА АМОРТИЗАЦИЈЕ ЗА ОПРЕМУ И ДРУГА СРЕДСТВА СТАРА ПРЕКО 8 ГОДИНА</t>
  </si>
  <si>
    <r>
      <t>ОСНОВ</t>
    </r>
    <r>
      <rPr>
        <sz val="8"/>
        <color theme="1"/>
        <rFont val="Calibri"/>
        <family val="2"/>
        <charset val="204"/>
        <scheme val="minor"/>
      </rPr>
      <t>(БРУТО ЗАРАДА ЗАПОСЛЕНИХ)</t>
    </r>
  </si>
  <si>
    <t>ПРОЦЕНАТ          1%</t>
  </si>
  <si>
    <t xml:space="preserve">          8.ТРОШКОВИ СТРУЧНОГ УСАВРШАВАЊА РАДНИКА ШКОЛЕ</t>
  </si>
  <si>
    <t>9.ТРОШКОВИ КОРИШЋЕЊА ГРАДСКОГ ЗЕМЉИШТА</t>
  </si>
  <si>
    <t>У ВИСИНИ ИЗНОСА ПО РЕШЕЊУ ПОРЕСКЕ УПРАВЕ</t>
  </si>
  <si>
    <t>10.ДРУГИ МАТЕРИЈАЛНИ ТРОШКОВИ</t>
  </si>
  <si>
    <r>
      <t xml:space="preserve">ОСНОВ </t>
    </r>
    <r>
      <rPr>
        <sz val="8"/>
        <color theme="1"/>
        <rFont val="Calibri"/>
        <family val="2"/>
        <charset val="204"/>
        <scheme val="minor"/>
      </rPr>
      <t>(БРУТО ЗАРАДА ЗАПОСЛЕНИХ)</t>
    </r>
  </si>
  <si>
    <t>3=1*2</t>
  </si>
  <si>
    <t>УКУПНИ ТРОШКОВИ ГРЕЈАЊА(у оштрим климатским условима трошкови грејања увећавају се за 15% по основу дужег трајања грејне сезоне,односно потребе повећања температуре)</t>
  </si>
  <si>
    <r>
      <t xml:space="preserve">ДЕТАРЏЕНТ               </t>
    </r>
    <r>
      <rPr>
        <sz val="8"/>
        <color theme="1"/>
        <rFont val="Calibri"/>
        <family val="2"/>
        <charset val="204"/>
        <scheme val="minor"/>
      </rPr>
      <t>(50 Г ПО 1М2)</t>
    </r>
  </si>
  <si>
    <t>7.ТРОШКОВИ ЗА ИНВЕСТИЦИОНО И ТЕКУЋЕ ОДРЖАВАЊЕ</t>
  </si>
  <si>
    <t>2.ТРОШКОВИ ЕЛЕКТРИЧНЕ ЕНЕРГИЈЕ</t>
  </si>
  <si>
    <t>3.ТРОШКОВИ ВОДЕ</t>
  </si>
  <si>
    <t>ОБРАЧУН МАТЕРИЈАЛНИ ТРОШКОВА ПО ЧЛАНУ 22.Правилника о критеријумима
 и стандардима за финансирање установе која обавља делатност основног
образовања и васпитања ("Сл.Гласник РС"бр.72/2023 од 31.августа 2023.године)</t>
  </si>
  <si>
    <r>
      <t xml:space="preserve">ОБРАЧУН МАТЕРИЈАЛНИХ ТРОШКОВА </t>
    </r>
    <r>
      <rPr>
        <b/>
        <u/>
        <sz val="11"/>
        <color theme="1"/>
        <rFont val="Calibri"/>
        <family val="2"/>
        <scheme val="minor"/>
      </rPr>
      <t>ПО ЧЛАНУ 26.</t>
    </r>
    <r>
      <rPr>
        <b/>
        <sz val="11"/>
        <color theme="1"/>
        <rFont val="Calibri"/>
        <family val="2"/>
        <scheme val="minor"/>
      </rPr>
      <t>Правилника о критеријумима
 и стандардима за финансирање установе која обавља делатност основног
образовања и васпитања ("Сл.Гласник РС"бр.72/2023 од 31.августа 2023.године)</t>
    </r>
  </si>
  <si>
    <r>
      <t xml:space="preserve">ОБРАЧУН МАТЕРИЈАЛНИХ ТРОШКОВА </t>
    </r>
    <r>
      <rPr>
        <b/>
        <u/>
        <sz val="11"/>
        <color theme="1"/>
        <rFont val="Calibri"/>
        <family val="2"/>
        <scheme val="minor"/>
      </rPr>
      <t>ПО ЧЛАНУ 25.</t>
    </r>
    <r>
      <rPr>
        <b/>
        <sz val="11"/>
        <color theme="1"/>
        <rFont val="Calibri"/>
        <family val="2"/>
        <scheme val="minor"/>
      </rPr>
      <t>Правилника о критеријумима
 и стандардима за финансирање установе која обавља делатност основног
образовања и васпитања ("Сл.Гласник РС"бр.72/2023 од 31.августа 2023.године)</t>
    </r>
  </si>
  <si>
    <r>
      <t xml:space="preserve">ОБРАЧУН МАТЕРИЈАЛИНИХ ТРОШКОВА </t>
    </r>
    <r>
      <rPr>
        <b/>
        <u/>
        <sz val="12"/>
        <color theme="1"/>
        <rFont val="Cambria"/>
        <family val="1"/>
      </rPr>
      <t>ПО ЧЛАНУ 24</t>
    </r>
    <r>
      <rPr>
        <b/>
        <sz val="12"/>
        <color theme="1"/>
        <rFont val="Cambria"/>
        <family val="1"/>
      </rPr>
      <t>.Правилника о критеријумима
 и стандардима за финансирање установе која обавља делатност основног
образовања и васпитања ("Сл.Гласник РС"бр.72/2023 од 31.августа 2023.године)</t>
    </r>
  </si>
  <si>
    <r>
      <t xml:space="preserve">ОБРАЧУН МАТЕРИЈАЛНИХ ТРОШКОВА </t>
    </r>
    <r>
      <rPr>
        <b/>
        <u/>
        <sz val="11"/>
        <color theme="1"/>
        <rFont val="Calibri"/>
        <family val="2"/>
        <scheme val="minor"/>
      </rPr>
      <t>ПО ЧЛАНУ 30.</t>
    </r>
    <r>
      <rPr>
        <b/>
        <sz val="11"/>
        <color theme="1"/>
        <rFont val="Calibri"/>
        <family val="2"/>
        <scheme val="minor"/>
      </rPr>
      <t>(трошкови осигурања,
канцеларијски материјал,трошкови интернет конекције,тв претплата,провизија банке,
огласи,конкурси,птт трошкови,награде ученицима итд) Правилника о критеријумима
 и стандардима за финансирање установе која обавља делатност основног
образовања и васпитања ("Сл.Гласник РС"бр.72/2023 од 31.августа 2023.године) 
и 62/16-УС)</t>
    </r>
  </si>
  <si>
    <r>
      <t xml:space="preserve">ОБРАЧУН МАТЕРИЈАЛНИХ ТРОШКОВА </t>
    </r>
    <r>
      <rPr>
        <b/>
        <u/>
        <sz val="11"/>
        <color theme="1"/>
        <rFont val="Calibri"/>
        <family val="2"/>
        <scheme val="minor"/>
      </rPr>
      <t>ПО ЧЛАНУ 29.Правилника о критеријумима
 и стандардима за финансирање установе која обавља делатност основног
образовања и васпитања ("Сл.Гласник РС"бр.72/2023 од 31.августа 2023.године)</t>
    </r>
  </si>
  <si>
    <r>
      <t xml:space="preserve">ОБРАЧУН МАТЕРИЈАЛНИХ ТРОШКОВА </t>
    </r>
    <r>
      <rPr>
        <b/>
        <u/>
        <sz val="11"/>
        <color theme="1"/>
        <rFont val="Calibri"/>
        <family val="2"/>
        <scheme val="minor"/>
      </rPr>
      <t>ПО ЧЛАНУ 28.</t>
    </r>
    <r>
      <rPr>
        <b/>
        <sz val="11"/>
        <color theme="1"/>
        <rFont val="Calibri"/>
        <family val="2"/>
        <scheme val="minor"/>
      </rPr>
      <t>Правилника о критеријумима
 и стандардима за финансирање установе која обавља делатност основног
образовања и васпитања ("Сл.Гласник РС"бр.72/2023 од 31.августа 2023.године)</t>
    </r>
  </si>
  <si>
    <r>
      <t xml:space="preserve">ОБРАЧУН МАТЕРИЈАЛНИХ ТРОШКОВА </t>
    </r>
    <r>
      <rPr>
        <b/>
        <u/>
        <sz val="11"/>
        <color theme="1"/>
        <rFont val="Calibri"/>
        <family val="2"/>
        <scheme val="minor"/>
      </rPr>
      <t>ПО ЧЛАНУ 27.</t>
    </r>
    <r>
      <rPr>
        <b/>
        <sz val="11"/>
        <color theme="1"/>
        <rFont val="Calibri"/>
        <family val="2"/>
        <scheme val="minor"/>
      </rPr>
      <t>Правилника о критеријумима
 и стандардима за финансирање установе која обавља делатност основног
образовања и васпитања ("Сл.Гласник РС"бр.72/2023 од 31.августа 2023.године)</t>
    </r>
  </si>
  <si>
    <t>Трошкови наставе</t>
  </si>
  <si>
    <t>Трошкови електричне енергије</t>
  </si>
  <si>
    <t>Трошкови воде</t>
  </si>
  <si>
    <t>Трошкови грејања</t>
  </si>
  <si>
    <t>Трошкови одржавања хигијене</t>
  </si>
  <si>
    <t>Трошкови изношења смећа</t>
  </si>
  <si>
    <t>Трошкови за инвестиционо и текуће одржавање</t>
  </si>
  <si>
    <t>Трошкови стручног усавршавања радника</t>
  </si>
  <si>
    <t>Трошкови коришћења грађевинског земљишта</t>
  </si>
  <si>
    <t>Други материјални трошкови</t>
  </si>
  <si>
    <t>У К У П Н О</t>
  </si>
  <si>
    <t>УКУПНИ МАТЕРИЈАЛНИ ТРОШКОВИ</t>
  </si>
  <si>
    <t>ОСНОВ
(број одељења, васпитна група)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</si>
</sst>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д_и_н_._-;\-* #,##0.00\ _д_и_н_._-;_-* &quot;-&quot;??\ _д_и_н_._-;_-@_-"/>
    <numFmt numFmtId="165" formatCode="#,##0.00\ [$Дин.-C1A]"/>
    <numFmt numFmtId="166" formatCode="#,##0.00\ _D_i_n_."/>
  </numFmts>
  <fonts count="2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mbria"/>
      <family val="1"/>
      <charset val="238"/>
    </font>
    <font>
      <b/>
      <sz val="11"/>
      <color theme="1"/>
      <name val="Cambria"/>
      <family val="1"/>
      <charset val="238"/>
    </font>
    <font>
      <b/>
      <sz val="8"/>
      <color theme="1"/>
      <name val="Cambria"/>
      <family val="1"/>
      <charset val="238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38"/>
      <scheme val="minor"/>
    </font>
    <font>
      <b/>
      <sz val="12"/>
      <color theme="1"/>
      <name val="Cambria"/>
      <family val="1"/>
      <charset val="238"/>
    </font>
    <font>
      <sz val="12"/>
      <color theme="1"/>
      <name val="Cambria"/>
      <family val="1"/>
      <charset val="238"/>
    </font>
    <font>
      <b/>
      <sz val="11"/>
      <name val="Calibri"/>
      <family val="2"/>
      <charset val="238"/>
      <scheme val="minor"/>
    </font>
    <font>
      <b/>
      <sz val="8"/>
      <name val="Cambria"/>
      <family val="1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1"/>
      <name val="Cambria"/>
      <family val="1"/>
      <charset val="238"/>
    </font>
    <font>
      <sz val="8"/>
      <color theme="1"/>
      <name val="Calibri"/>
      <family val="2"/>
      <charset val="204"/>
      <scheme val="minor"/>
    </font>
    <font>
      <sz val="8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2"/>
      <color theme="1"/>
      <name val="Cambria"/>
      <family val="1"/>
    </font>
    <font>
      <b/>
      <u/>
      <sz val="12"/>
      <color theme="1"/>
      <name val="Cambria"/>
      <family val="1"/>
    </font>
    <font>
      <sz val="12"/>
      <color theme="1"/>
      <name val="Calibri"/>
      <family val="2"/>
      <charset val="238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6" fillId="0" borderId="0" applyFont="0" applyFill="0" applyBorder="0" applyAlignment="0" applyProtection="0"/>
  </cellStyleXfs>
  <cellXfs count="121">
    <xf numFmtId="0" fontId="0" fillId="0" borderId="0" xfId="0"/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65" fontId="0" fillId="0" borderId="6" xfId="0" applyNumberFormat="1" applyBorder="1" applyAlignment="1">
      <alignment vertical="center"/>
    </xf>
    <xf numFmtId="0" fontId="0" fillId="0" borderId="7" xfId="0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165" fontId="2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vertical="center"/>
    </xf>
    <xf numFmtId="166" fontId="0" fillId="0" borderId="1" xfId="0" applyNumberFormat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0" fontId="0" fillId="0" borderId="0" xfId="0" applyAlignment="1">
      <alignment horizontal="center" vertical="top"/>
    </xf>
    <xf numFmtId="0" fontId="4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2" fillId="0" borderId="0" xfId="0" applyFont="1"/>
    <xf numFmtId="0" fontId="3" fillId="2" borderId="1" xfId="0" applyFont="1" applyFill="1" applyBorder="1" applyAlignment="1">
      <alignment horizontal="center" vertical="center" textRotation="90"/>
    </xf>
    <xf numFmtId="0" fontId="4" fillId="2" borderId="1" xfId="0" applyFont="1" applyFill="1" applyBorder="1" applyAlignment="1">
      <alignment horizontal="center" vertical="center" textRotation="90"/>
    </xf>
    <xf numFmtId="9" fontId="0" fillId="0" borderId="1" xfId="0" applyNumberFormat="1" applyBorder="1" applyAlignment="1">
      <alignment vertical="center"/>
    </xf>
    <xf numFmtId="0" fontId="0" fillId="0" borderId="13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left" vertical="center"/>
    </xf>
    <xf numFmtId="165" fontId="0" fillId="0" borderId="8" xfId="0" applyNumberFormat="1" applyBorder="1" applyAlignment="1">
      <alignment vertical="center"/>
    </xf>
    <xf numFmtId="0" fontId="5" fillId="0" borderId="0" xfId="0" applyFont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5" fontId="0" fillId="0" borderId="1" xfId="0" applyNumberFormat="1" applyBorder="1" applyAlignment="1" applyProtection="1">
      <alignment vertical="center"/>
      <protection locked="0"/>
    </xf>
    <xf numFmtId="0" fontId="1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0" xfId="0" applyFont="1" applyAlignment="1">
      <alignment vertical="center"/>
    </xf>
    <xf numFmtId="166" fontId="0" fillId="0" borderId="1" xfId="0" applyNumberFormat="1" applyBorder="1" applyAlignment="1">
      <alignment horizontal="right" vertical="center"/>
    </xf>
    <xf numFmtId="0" fontId="0" fillId="0" borderId="14" xfId="0" applyBorder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textRotation="90" wrapText="1"/>
    </xf>
    <xf numFmtId="0" fontId="8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top" wrapText="1"/>
    </xf>
    <xf numFmtId="0" fontId="12" fillId="0" borderId="1" xfId="0" applyFont="1" applyBorder="1" applyAlignment="1">
      <alignment horizontal="center" vertical="top" wrapText="1"/>
    </xf>
    <xf numFmtId="0" fontId="15" fillId="0" borderId="1" xfId="0" applyFont="1" applyBorder="1" applyAlignment="1">
      <alignment horizontal="center" vertical="center"/>
    </xf>
    <xf numFmtId="0" fontId="0" fillId="0" borderId="0" xfId="0" applyAlignment="1">
      <alignment vertical="top"/>
    </xf>
    <xf numFmtId="0" fontId="0" fillId="0" borderId="1" xfId="0" applyBorder="1" applyAlignment="1">
      <alignment horizont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15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0" fillId="2" borderId="1" xfId="0" applyFill="1" applyBorder="1" applyAlignment="1">
      <alignment horizontal="center" vertical="top"/>
    </xf>
    <xf numFmtId="0" fontId="0" fillId="2" borderId="1" xfId="0" applyFill="1" applyBorder="1" applyAlignment="1">
      <alignment horizontal="center" vertical="top" wrapText="1"/>
    </xf>
    <xf numFmtId="0" fontId="0" fillId="2" borderId="1" xfId="0" applyFill="1" applyBorder="1" applyAlignment="1">
      <alignment vertical="top"/>
    </xf>
    <xf numFmtId="0" fontId="0" fillId="2" borderId="1" xfId="0" applyFill="1" applyBorder="1" applyAlignment="1">
      <alignment vertical="top" wrapText="1"/>
    </xf>
    <xf numFmtId="0" fontId="0" fillId="2" borderId="1" xfId="0" applyFill="1" applyBorder="1" applyAlignment="1">
      <alignment wrapText="1"/>
    </xf>
    <xf numFmtId="0" fontId="12" fillId="2" borderId="1" xfId="0" applyFont="1" applyFill="1" applyBorder="1" applyAlignment="1">
      <alignment horizontal="center" vertical="top" wrapText="1"/>
    </xf>
    <xf numFmtId="0" fontId="0" fillId="2" borderId="1" xfId="0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21" fillId="0" borderId="0" xfId="0" applyFont="1"/>
    <xf numFmtId="0" fontId="22" fillId="0" borderId="0" xfId="0" applyFont="1"/>
    <xf numFmtId="0" fontId="22" fillId="0" borderId="14" xfId="0" applyFont="1" applyBorder="1"/>
    <xf numFmtId="0" fontId="0" fillId="0" borderId="16" xfId="0" applyBorder="1"/>
    <xf numFmtId="0" fontId="0" fillId="0" borderId="18" xfId="0" applyBorder="1"/>
    <xf numFmtId="0" fontId="0" fillId="0" borderId="19" xfId="0" applyBorder="1"/>
    <xf numFmtId="0" fontId="22" fillId="0" borderId="21" xfId="0" applyFont="1" applyBorder="1"/>
    <xf numFmtId="0" fontId="22" fillId="0" borderId="22" xfId="0" applyFont="1" applyBorder="1"/>
    <xf numFmtId="0" fontId="0" fillId="0" borderId="20" xfId="0" applyBorder="1"/>
    <xf numFmtId="0" fontId="0" fillId="0" borderId="23" xfId="0" applyBorder="1"/>
    <xf numFmtId="0" fontId="22" fillId="0" borderId="24" xfId="0" applyFont="1" applyBorder="1"/>
    <xf numFmtId="0" fontId="23" fillId="0" borderId="26" xfId="0" applyFont="1" applyBorder="1"/>
    <xf numFmtId="0" fontId="22" fillId="0" borderId="25" xfId="0" applyFont="1" applyBorder="1"/>
    <xf numFmtId="4" fontId="23" fillId="0" borderId="27" xfId="0" applyNumberFormat="1" applyFont="1" applyBorder="1"/>
    <xf numFmtId="4" fontId="22" fillId="0" borderId="17" xfId="0" applyNumberFormat="1" applyFont="1" applyBorder="1" applyProtection="1">
      <protection locked="0"/>
    </xf>
    <xf numFmtId="4" fontId="22" fillId="0" borderId="27" xfId="0" applyNumberFormat="1" applyFont="1" applyBorder="1" applyProtection="1">
      <protection locked="0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horizontal="left" vertical="justify" wrapText="1"/>
    </xf>
    <xf numFmtId="0" fontId="17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9" xfId="0" applyFont="1" applyBorder="1" applyAlignment="1">
      <alignment horizontal="left"/>
    </xf>
    <xf numFmtId="0" fontId="2" fillId="0" borderId="10" xfId="0" applyFont="1" applyBorder="1" applyAlignment="1">
      <alignment horizontal="right" vertical="center"/>
    </xf>
    <xf numFmtId="0" fontId="2" fillId="0" borderId="11" xfId="0" applyFont="1" applyBorder="1" applyAlignment="1">
      <alignment horizontal="right" vertical="center"/>
    </xf>
    <xf numFmtId="0" fontId="2" fillId="0" borderId="12" xfId="0" applyFont="1" applyBorder="1" applyAlignment="1">
      <alignment horizontal="right" vertical="center"/>
    </xf>
    <xf numFmtId="0" fontId="3" fillId="0" borderId="9" xfId="0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0" fontId="19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horizontal="center" wrapText="1"/>
    </xf>
    <xf numFmtId="0" fontId="5" fillId="0" borderId="0" xfId="0" applyFont="1" applyAlignment="1">
      <alignment horizontal="center"/>
    </xf>
    <xf numFmtId="0" fontId="17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164" fontId="0" fillId="0" borderId="9" xfId="1" applyFont="1" applyBorder="1" applyAlignment="1">
      <alignment horizontal="center"/>
    </xf>
    <xf numFmtId="0" fontId="17" fillId="0" borderId="0" xfId="0" applyFont="1" applyAlignment="1">
      <alignment horizontal="left" vertical="top" wrapText="1"/>
    </xf>
    <xf numFmtId="0" fontId="0" fillId="0" borderId="0" xfId="0" applyAlignment="1">
      <alignment horizontal="left" vertical="top"/>
    </xf>
    <xf numFmtId="0" fontId="0" fillId="0" borderId="0" xfId="0" applyAlignment="1">
      <alignment horizontal="left"/>
    </xf>
    <xf numFmtId="0" fontId="5" fillId="0" borderId="0" xfId="0" applyFont="1" applyAlignment="1">
      <alignment horizontal="left" vertical="top"/>
    </xf>
    <xf numFmtId="0" fontId="24" fillId="0" borderId="0" xfId="0" applyFont="1" applyAlignment="1">
      <alignment horizontal="center"/>
    </xf>
  </cellXfs>
  <cellStyles count="2">
    <cellStyle name="Normalan" xfId="0" builtinId="0"/>
    <cellStyle name="Zarez" xfId="1" builtinId="3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18"/>
  <sheetViews>
    <sheetView view="pageBreakPreview" zoomScale="115" zoomScaleSheetLayoutView="115" workbookViewId="0">
      <selection activeCell="F15" sqref="F15"/>
    </sheetView>
  </sheetViews>
  <sheetFormatPr defaultRowHeight="15" x14ac:dyDescent="0.25"/>
  <cols>
    <col min="1" max="1" width="9.140625" style="2" customWidth="1"/>
    <col min="2" max="2" width="26.140625" style="2" customWidth="1"/>
    <col min="3" max="3" width="18" style="32" customWidth="1"/>
    <col min="4" max="4" width="18" style="2" customWidth="1"/>
    <col min="5" max="16384" width="9.140625" style="2"/>
  </cols>
  <sheetData>
    <row r="2" spans="1:7" ht="49.5" customHeight="1" x14ac:dyDescent="0.25">
      <c r="A2" s="18" t="s">
        <v>34</v>
      </c>
      <c r="B2" s="91" t="s">
        <v>52</v>
      </c>
      <c r="C2" s="92"/>
      <c r="D2" s="92"/>
      <c r="E2" s="14"/>
      <c r="F2" s="14"/>
      <c r="G2" s="14"/>
    </row>
    <row r="3" spans="1:7" ht="17.25" customHeight="1" x14ac:dyDescent="0.25">
      <c r="B3" s="14"/>
      <c r="C3" s="35"/>
      <c r="D3" s="14"/>
      <c r="E3" s="14"/>
      <c r="F3" s="14"/>
      <c r="G3" s="14"/>
    </row>
    <row r="4" spans="1:7" ht="61.5" customHeight="1" x14ac:dyDescent="0.25">
      <c r="A4" s="93"/>
      <c r="B4" s="93"/>
      <c r="C4" s="93"/>
      <c r="D4" s="93"/>
    </row>
    <row r="5" spans="1:7" ht="16.5" customHeight="1" x14ac:dyDescent="0.25">
      <c r="A5" s="90"/>
      <c r="B5" s="90"/>
      <c r="C5" s="90"/>
      <c r="D5" s="90"/>
      <c r="E5" s="90"/>
    </row>
    <row r="6" spans="1:7" ht="15.75" thickBot="1" x14ac:dyDescent="0.3"/>
    <row r="7" spans="1:7" ht="37.5" customHeight="1" x14ac:dyDescent="0.25">
      <c r="A7" s="15" t="s">
        <v>0</v>
      </c>
      <c r="B7" s="16" t="s">
        <v>2</v>
      </c>
      <c r="C7" s="16" t="s">
        <v>51</v>
      </c>
      <c r="D7" s="17" t="s">
        <v>1</v>
      </c>
    </row>
    <row r="8" spans="1:7" ht="22.5" customHeight="1" x14ac:dyDescent="0.25">
      <c r="A8" s="4">
        <v>1</v>
      </c>
      <c r="B8" s="38"/>
      <c r="C8" s="36">
        <v>2.5000000000000001E-2</v>
      </c>
      <c r="D8" s="5">
        <f>B8*C8</f>
        <v>0</v>
      </c>
    </row>
    <row r="9" spans="1:7" ht="22.5" customHeight="1" x14ac:dyDescent="0.25">
      <c r="A9" s="4">
        <v>2</v>
      </c>
      <c r="B9" s="38"/>
      <c r="C9" s="36">
        <v>2.5000000000000001E-2</v>
      </c>
      <c r="D9" s="5">
        <f t="shared" ref="D9:D17" si="0">B9*C9</f>
        <v>0</v>
      </c>
    </row>
    <row r="10" spans="1:7" ht="22.5" customHeight="1" x14ac:dyDescent="0.25">
      <c r="A10" s="4">
        <v>3</v>
      </c>
      <c r="B10" s="38"/>
      <c r="C10" s="36">
        <v>2.5000000000000001E-2</v>
      </c>
      <c r="D10" s="5">
        <f t="shared" si="0"/>
        <v>0</v>
      </c>
    </row>
    <row r="11" spans="1:7" ht="22.5" customHeight="1" x14ac:dyDescent="0.25">
      <c r="A11" s="4">
        <v>4</v>
      </c>
      <c r="B11" s="38"/>
      <c r="C11" s="36">
        <v>2.5000000000000001E-2</v>
      </c>
      <c r="D11" s="5">
        <f t="shared" si="0"/>
        <v>0</v>
      </c>
    </row>
    <row r="12" spans="1:7" ht="22.5" customHeight="1" x14ac:dyDescent="0.25">
      <c r="A12" s="4">
        <v>5</v>
      </c>
      <c r="B12" s="38"/>
      <c r="C12" s="36">
        <v>2.5000000000000001E-2</v>
      </c>
      <c r="D12" s="5">
        <f t="shared" si="0"/>
        <v>0</v>
      </c>
    </row>
    <row r="13" spans="1:7" ht="22.5" customHeight="1" x14ac:dyDescent="0.25">
      <c r="A13" s="4">
        <v>6</v>
      </c>
      <c r="B13" s="38"/>
      <c r="C13" s="36">
        <v>2.5000000000000001E-2</v>
      </c>
      <c r="D13" s="5">
        <f t="shared" si="0"/>
        <v>0</v>
      </c>
    </row>
    <row r="14" spans="1:7" ht="22.5" customHeight="1" x14ac:dyDescent="0.25">
      <c r="A14" s="4">
        <v>7</v>
      </c>
      <c r="B14" s="38"/>
      <c r="C14" s="36">
        <v>2.5000000000000001E-2</v>
      </c>
      <c r="D14" s="5">
        <f t="shared" si="0"/>
        <v>0</v>
      </c>
    </row>
    <row r="15" spans="1:7" ht="22.5" customHeight="1" x14ac:dyDescent="0.25">
      <c r="A15" s="4">
        <v>8</v>
      </c>
      <c r="B15" s="38"/>
      <c r="C15" s="36">
        <v>2.5000000000000001E-2</v>
      </c>
      <c r="D15" s="5">
        <f t="shared" si="0"/>
        <v>0</v>
      </c>
    </row>
    <row r="16" spans="1:7" ht="22.5" customHeight="1" x14ac:dyDescent="0.25">
      <c r="A16" s="4">
        <v>9</v>
      </c>
      <c r="B16" s="38"/>
      <c r="C16" s="36">
        <v>2.5000000000000001E-2</v>
      </c>
      <c r="D16" s="5">
        <f t="shared" si="0"/>
        <v>0</v>
      </c>
    </row>
    <row r="17" spans="1:4" ht="22.5" customHeight="1" x14ac:dyDescent="0.25">
      <c r="A17" s="4">
        <v>10</v>
      </c>
      <c r="B17" s="38"/>
      <c r="C17" s="36">
        <v>2.5000000000000001E-2</v>
      </c>
      <c r="D17" s="5">
        <f t="shared" si="0"/>
        <v>0</v>
      </c>
    </row>
    <row r="18" spans="1:4" ht="37.5" customHeight="1" thickBot="1" x14ac:dyDescent="0.3">
      <c r="A18" s="6" t="s">
        <v>3</v>
      </c>
      <c r="B18" s="34">
        <f>SUM(B8:B17)</f>
        <v>0</v>
      </c>
      <c r="C18" s="37"/>
      <c r="D18" s="34">
        <f>SUM(D8:D17)</f>
        <v>0</v>
      </c>
    </row>
  </sheetData>
  <sheetProtection sheet="1" objects="1" scenarios="1"/>
  <mergeCells count="3">
    <mergeCell ref="A5:E5"/>
    <mergeCell ref="B2:D2"/>
    <mergeCell ref="A4:D4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4:K19"/>
  <sheetViews>
    <sheetView zoomScale="130" zoomScaleNormal="130" workbookViewId="0">
      <selection activeCell="G22" sqref="G22"/>
    </sheetView>
  </sheetViews>
  <sheetFormatPr defaultRowHeight="15" x14ac:dyDescent="0.25"/>
  <cols>
    <col min="2" max="2" width="5.28515625" customWidth="1"/>
    <col min="3" max="3" width="28" customWidth="1"/>
    <col min="4" max="5" width="13.140625" customWidth="1"/>
  </cols>
  <sheetData>
    <row r="4" spans="2:11" x14ac:dyDescent="0.25">
      <c r="B4" s="119" t="s">
        <v>141</v>
      </c>
      <c r="C4" s="119"/>
      <c r="D4" s="119"/>
      <c r="E4" s="119"/>
      <c r="F4" s="119"/>
      <c r="G4" s="119"/>
      <c r="H4" s="119"/>
      <c r="I4" s="119"/>
      <c r="J4" s="119"/>
    </row>
    <row r="5" spans="2:11" x14ac:dyDescent="0.25">
      <c r="B5" s="119"/>
      <c r="C5" s="119"/>
      <c r="D5" s="119"/>
      <c r="E5" s="119"/>
      <c r="F5" s="119"/>
      <c r="G5" s="119"/>
      <c r="H5" s="119"/>
      <c r="I5" s="119"/>
      <c r="J5" s="119"/>
    </row>
    <row r="6" spans="2:11" x14ac:dyDescent="0.25">
      <c r="B6" s="116" t="s">
        <v>153</v>
      </c>
      <c r="C6" s="116"/>
      <c r="D6" s="116"/>
      <c r="E6" s="116"/>
      <c r="F6" s="116"/>
      <c r="G6" s="116"/>
      <c r="H6" s="116"/>
      <c r="I6" s="116"/>
      <c r="J6" s="116"/>
      <c r="K6" s="116"/>
    </row>
    <row r="7" spans="2:11" x14ac:dyDescent="0.25">
      <c r="B7" s="116"/>
      <c r="C7" s="116"/>
      <c r="D7" s="116"/>
      <c r="E7" s="116"/>
      <c r="F7" s="116"/>
      <c r="G7" s="116"/>
      <c r="H7" s="116"/>
      <c r="I7" s="116"/>
      <c r="J7" s="116"/>
      <c r="K7" s="116"/>
    </row>
    <row r="8" spans="2:11" ht="64.5" customHeight="1" x14ac:dyDescent="0.25">
      <c r="B8" s="116"/>
      <c r="C8" s="116"/>
      <c r="D8" s="116"/>
      <c r="E8" s="116"/>
      <c r="F8" s="116"/>
      <c r="G8" s="116"/>
      <c r="H8" s="116"/>
      <c r="I8" s="116"/>
      <c r="J8" s="116"/>
      <c r="K8" s="116"/>
    </row>
    <row r="9" spans="2:11" ht="27" customHeight="1" x14ac:dyDescent="0.25"/>
    <row r="10" spans="2:11" s="18" customFormat="1" ht="30" x14ac:dyDescent="0.25">
      <c r="B10" s="63" t="s">
        <v>111</v>
      </c>
      <c r="C10" s="63" t="s">
        <v>142</v>
      </c>
      <c r="D10" s="64" t="s">
        <v>23</v>
      </c>
      <c r="E10" s="63" t="s">
        <v>1</v>
      </c>
    </row>
    <row r="11" spans="2:11" s="51" customFormat="1" x14ac:dyDescent="0.25">
      <c r="B11" s="58">
        <v>1</v>
      </c>
      <c r="C11" s="58">
        <v>2</v>
      </c>
      <c r="D11" s="58">
        <v>3</v>
      </c>
      <c r="E11" s="58" t="s">
        <v>105</v>
      </c>
    </row>
    <row r="12" spans="2:11" x14ac:dyDescent="0.25">
      <c r="B12" s="53"/>
      <c r="C12" s="53"/>
      <c r="D12" s="53">
        <v>3</v>
      </c>
      <c r="E12" s="53">
        <f>C12*D12</f>
        <v>0</v>
      </c>
    </row>
    <row r="13" spans="2:11" x14ac:dyDescent="0.25">
      <c r="B13" s="53"/>
      <c r="C13" s="53"/>
      <c r="D13" s="53">
        <v>3</v>
      </c>
      <c r="E13" s="53">
        <f t="shared" ref="E13:E18" si="0">C13*D13</f>
        <v>0</v>
      </c>
    </row>
    <row r="14" spans="2:11" x14ac:dyDescent="0.25">
      <c r="B14" s="53"/>
      <c r="C14" s="53"/>
      <c r="D14" s="53">
        <v>3</v>
      </c>
      <c r="E14" s="53">
        <f t="shared" si="0"/>
        <v>0</v>
      </c>
    </row>
    <row r="15" spans="2:11" x14ac:dyDescent="0.25">
      <c r="B15" s="53"/>
      <c r="C15" s="53"/>
      <c r="D15" s="53">
        <v>3</v>
      </c>
      <c r="E15" s="53">
        <f t="shared" si="0"/>
        <v>0</v>
      </c>
    </row>
    <row r="16" spans="2:11" x14ac:dyDescent="0.25">
      <c r="B16" s="53"/>
      <c r="C16" s="53"/>
      <c r="D16" s="53">
        <v>3</v>
      </c>
      <c r="E16" s="53">
        <f t="shared" si="0"/>
        <v>0</v>
      </c>
    </row>
    <row r="17" spans="2:5" x14ac:dyDescent="0.25">
      <c r="B17" s="53"/>
      <c r="C17" s="53"/>
      <c r="D17" s="53">
        <v>3</v>
      </c>
      <c r="E17" s="53">
        <f t="shared" si="0"/>
        <v>0</v>
      </c>
    </row>
    <row r="18" spans="2:5" x14ac:dyDescent="0.25">
      <c r="B18" s="53"/>
      <c r="C18" s="53"/>
      <c r="D18" s="53">
        <v>3</v>
      </c>
      <c r="E18" s="53">
        <f t="shared" si="0"/>
        <v>0</v>
      </c>
    </row>
    <row r="19" spans="2:5" x14ac:dyDescent="0.25">
      <c r="B19" s="53"/>
      <c r="C19" s="53"/>
      <c r="D19" s="53">
        <v>3</v>
      </c>
      <c r="E19" s="53">
        <f>C19*D19</f>
        <v>0</v>
      </c>
    </row>
  </sheetData>
  <mergeCells count="2">
    <mergeCell ref="B4:J5"/>
    <mergeCell ref="B6:K8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D21"/>
  <sheetViews>
    <sheetView workbookViewId="0">
      <selection activeCell="D5" sqref="D5"/>
    </sheetView>
  </sheetViews>
  <sheetFormatPr defaultRowHeight="15" x14ac:dyDescent="0.25"/>
  <cols>
    <col min="3" max="3" width="50.7109375" customWidth="1"/>
    <col min="4" max="4" width="20.7109375" customWidth="1"/>
  </cols>
  <sheetData>
    <row r="2" spans="1:4" x14ac:dyDescent="0.25">
      <c r="B2" s="120" t="s">
        <v>168</v>
      </c>
      <c r="C2" s="120"/>
      <c r="D2" s="120"/>
    </row>
    <row r="3" spans="1:4" ht="15.75" thickBot="1" x14ac:dyDescent="0.3">
      <c r="B3" s="77"/>
      <c r="C3" s="77"/>
      <c r="D3" s="77"/>
    </row>
    <row r="4" spans="1:4" ht="15.75" thickBot="1" x14ac:dyDescent="0.3">
      <c r="A4" s="78"/>
      <c r="B4" s="82"/>
      <c r="C4" s="83"/>
      <c r="D4" s="79"/>
    </row>
    <row r="5" spans="1:4" ht="15.75" x14ac:dyDescent="0.25">
      <c r="A5" s="78"/>
      <c r="B5" s="80">
        <v>1</v>
      </c>
      <c r="C5" s="76" t="s">
        <v>157</v>
      </c>
      <c r="D5" s="88"/>
    </row>
    <row r="6" spans="1:4" ht="15.75" x14ac:dyDescent="0.25">
      <c r="A6" s="78"/>
      <c r="B6" s="81">
        <v>2</v>
      </c>
      <c r="C6" s="76" t="s">
        <v>158</v>
      </c>
      <c r="D6" s="88"/>
    </row>
    <row r="7" spans="1:4" ht="15.75" x14ac:dyDescent="0.25">
      <c r="A7" s="78"/>
      <c r="B7" s="81">
        <v>3</v>
      </c>
      <c r="C7" s="76" t="s">
        <v>159</v>
      </c>
      <c r="D7" s="88"/>
    </row>
    <row r="8" spans="1:4" ht="15.75" x14ac:dyDescent="0.25">
      <c r="A8" s="78"/>
      <c r="B8" s="81">
        <v>4</v>
      </c>
      <c r="C8" s="76" t="s">
        <v>160</v>
      </c>
      <c r="D8" s="88"/>
    </row>
    <row r="9" spans="1:4" ht="15.75" x14ac:dyDescent="0.25">
      <c r="A9" s="78"/>
      <c r="B9" s="81">
        <v>5</v>
      </c>
      <c r="C9" s="76" t="s">
        <v>161</v>
      </c>
      <c r="D9" s="88"/>
    </row>
    <row r="10" spans="1:4" ht="15.75" x14ac:dyDescent="0.25">
      <c r="A10" s="78"/>
      <c r="B10" s="81">
        <v>6</v>
      </c>
      <c r="C10" s="76" t="s">
        <v>162</v>
      </c>
      <c r="D10" s="88"/>
    </row>
    <row r="11" spans="1:4" ht="15.75" x14ac:dyDescent="0.25">
      <c r="A11" s="78"/>
      <c r="B11" s="81">
        <v>7</v>
      </c>
      <c r="C11" s="76" t="s">
        <v>163</v>
      </c>
      <c r="D11" s="88"/>
    </row>
    <row r="12" spans="1:4" ht="15.75" x14ac:dyDescent="0.25">
      <c r="A12" s="78"/>
      <c r="B12" s="81">
        <v>8</v>
      </c>
      <c r="C12" s="76" t="s">
        <v>164</v>
      </c>
      <c r="D12" s="88"/>
    </row>
    <row r="13" spans="1:4" ht="15.75" x14ac:dyDescent="0.25">
      <c r="A13" s="78"/>
      <c r="B13" s="81">
        <v>9</v>
      </c>
      <c r="C13" s="76" t="s">
        <v>165</v>
      </c>
      <c r="D13" s="88"/>
    </row>
    <row r="14" spans="1:4" ht="16.5" thickBot="1" x14ac:dyDescent="0.3">
      <c r="A14" s="78"/>
      <c r="B14" s="84">
        <v>10</v>
      </c>
      <c r="C14" s="86" t="s">
        <v>166</v>
      </c>
      <c r="D14" s="89"/>
    </row>
    <row r="15" spans="1:4" ht="35.25" customHeight="1" thickBot="1" x14ac:dyDescent="0.3">
      <c r="A15" s="78"/>
      <c r="B15" s="84"/>
      <c r="C15" s="85" t="s">
        <v>167</v>
      </c>
      <c r="D15" s="87">
        <f>SUM(D5:D14)</f>
        <v>0</v>
      </c>
    </row>
    <row r="16" spans="1:4" ht="15.75" x14ac:dyDescent="0.25">
      <c r="B16" s="75"/>
      <c r="C16" s="75"/>
      <c r="D16" s="74"/>
    </row>
    <row r="17" spans="2:4" ht="15.75" x14ac:dyDescent="0.25">
      <c r="B17" s="75"/>
      <c r="C17" s="75"/>
      <c r="D17" s="74"/>
    </row>
    <row r="18" spans="2:4" ht="15.75" x14ac:dyDescent="0.25">
      <c r="B18" s="74"/>
      <c r="C18" s="74"/>
      <c r="D18" s="74"/>
    </row>
    <row r="19" spans="2:4" ht="15.75" x14ac:dyDescent="0.25">
      <c r="B19" s="74"/>
      <c r="C19" s="74"/>
    </row>
    <row r="20" spans="2:4" ht="15.75" x14ac:dyDescent="0.25">
      <c r="B20" s="74"/>
      <c r="C20" s="74"/>
    </row>
    <row r="21" spans="2:4" ht="15.75" x14ac:dyDescent="0.25">
      <c r="B21" s="74"/>
      <c r="C21" s="74"/>
    </row>
  </sheetData>
  <sheetProtection password="CC0D" sheet="1" objects="1" scenarios="1" selectLockedCells="1"/>
  <mergeCells count="1">
    <mergeCell ref="B2:D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K26"/>
  <sheetViews>
    <sheetView tabSelected="1" topLeftCell="B1" zoomScale="115" zoomScaleNormal="115" workbookViewId="0">
      <selection activeCell="B6" sqref="B6"/>
    </sheetView>
  </sheetViews>
  <sheetFormatPr defaultRowHeight="15" x14ac:dyDescent="0.25"/>
  <cols>
    <col min="1" max="1" width="4.7109375" style="2" customWidth="1"/>
    <col min="2" max="2" width="18.7109375" style="2" customWidth="1"/>
    <col min="3" max="3" width="14.85546875" style="2" customWidth="1"/>
    <col min="4" max="5" width="17.85546875" style="2" customWidth="1"/>
    <col min="6" max="6" width="35.42578125" style="2" customWidth="1"/>
    <col min="7" max="9" width="17.85546875" style="2" customWidth="1"/>
    <col min="10" max="10" width="13.42578125" style="2" bestFit="1" customWidth="1"/>
    <col min="11" max="11" width="20" style="2" customWidth="1"/>
    <col min="12" max="16384" width="9.140625" style="2"/>
  </cols>
  <sheetData>
    <row r="2" spans="1:11" ht="22.5" customHeight="1" x14ac:dyDescent="0.25">
      <c r="B2" s="92" t="s">
        <v>147</v>
      </c>
      <c r="C2" s="92"/>
      <c r="D2" s="92"/>
      <c r="E2" s="33"/>
      <c r="F2" s="33"/>
      <c r="G2" s="33"/>
      <c r="H2" s="33"/>
      <c r="I2" s="33"/>
    </row>
    <row r="3" spans="1:11" ht="56.25" customHeight="1" x14ac:dyDescent="0.25">
      <c r="B3" s="94" t="s">
        <v>149</v>
      </c>
      <c r="C3" s="95"/>
      <c r="D3" s="95"/>
      <c r="E3" s="95"/>
      <c r="F3" s="95"/>
      <c r="G3" s="95"/>
      <c r="H3" s="95"/>
      <c r="I3" s="95"/>
      <c r="J3" s="95"/>
      <c r="K3" s="95"/>
    </row>
    <row r="4" spans="1:11" ht="12" customHeight="1" x14ac:dyDescent="0.25">
      <c r="B4" s="95"/>
      <c r="C4" s="95"/>
      <c r="D4" s="95"/>
      <c r="E4" s="95"/>
      <c r="F4" s="95"/>
      <c r="G4" s="95"/>
      <c r="H4" s="95"/>
      <c r="I4" s="95"/>
      <c r="J4" s="95"/>
      <c r="K4" s="95"/>
    </row>
    <row r="5" spans="1:11" ht="20.25" customHeight="1" x14ac:dyDescent="0.25">
      <c r="B5" s="23" t="s">
        <v>33</v>
      </c>
    </row>
    <row r="6" spans="1:11" ht="63.75" x14ac:dyDescent="0.25">
      <c r="A6" s="39" t="s">
        <v>46</v>
      </c>
      <c r="B6" s="39" t="s">
        <v>169</v>
      </c>
      <c r="C6" s="39" t="s">
        <v>54</v>
      </c>
      <c r="D6" s="39" t="s">
        <v>53</v>
      </c>
      <c r="E6" s="39" t="s">
        <v>55</v>
      </c>
      <c r="F6" s="39" t="s">
        <v>64</v>
      </c>
      <c r="G6" s="39" t="s">
        <v>59</v>
      </c>
      <c r="H6" s="39" t="s">
        <v>57</v>
      </c>
      <c r="I6" s="39" t="s">
        <v>66</v>
      </c>
      <c r="J6" s="39" t="s">
        <v>61</v>
      </c>
      <c r="K6" s="40" t="s">
        <v>65</v>
      </c>
    </row>
    <row r="7" spans="1:11" s="42" customFormat="1" ht="21" customHeight="1" x14ac:dyDescent="0.25">
      <c r="A7" s="41">
        <v>1</v>
      </c>
      <c r="B7" s="41">
        <v>2</v>
      </c>
      <c r="C7" s="41">
        <v>3</v>
      </c>
      <c r="D7" s="41">
        <v>4</v>
      </c>
      <c r="E7" s="41">
        <v>5</v>
      </c>
      <c r="F7" s="41">
        <v>6</v>
      </c>
      <c r="G7" s="41" t="s">
        <v>56</v>
      </c>
      <c r="H7" s="41" t="s">
        <v>58</v>
      </c>
      <c r="I7" s="41" t="s">
        <v>60</v>
      </c>
      <c r="J7" s="41" t="s">
        <v>63</v>
      </c>
      <c r="K7" s="41" t="s">
        <v>62</v>
      </c>
    </row>
    <row r="8" spans="1:11" x14ac:dyDescent="0.25">
      <c r="A8" s="3">
        <v>1</v>
      </c>
      <c r="B8" s="3"/>
      <c r="C8" s="12"/>
      <c r="D8" s="11"/>
      <c r="E8" s="11"/>
      <c r="F8" s="11"/>
      <c r="G8" s="43">
        <f>B8*C8+B8*D8+B8*E8+B8*F8</f>
        <v>0</v>
      </c>
      <c r="H8" s="43">
        <f>C8/3</f>
        <v>0</v>
      </c>
      <c r="I8" s="43"/>
      <c r="J8" s="43"/>
      <c r="K8" s="43"/>
    </row>
    <row r="9" spans="1:11" x14ac:dyDescent="0.25">
      <c r="A9" s="3">
        <v>2</v>
      </c>
      <c r="B9" s="3"/>
      <c r="C9" s="12"/>
      <c r="D9" s="11"/>
      <c r="E9" s="11"/>
      <c r="F9" s="11"/>
      <c r="G9" s="43">
        <f t="shared" ref="G9:G14" si="0">B9*C9+B9*D9+B9*E9+B9*F9</f>
        <v>0</v>
      </c>
      <c r="H9" s="43">
        <f t="shared" ref="H9:H14" si="1">C9/3</f>
        <v>0</v>
      </c>
      <c r="I9" s="43">
        <f t="shared" ref="I9:I14" si="2">C9+D9+E9+F9-H9</f>
        <v>0</v>
      </c>
      <c r="J9" s="43">
        <f t="shared" ref="J9:J14" si="3">I9*0.5</f>
        <v>0</v>
      </c>
      <c r="K9" s="43"/>
    </row>
    <row r="10" spans="1:11" x14ac:dyDescent="0.25">
      <c r="A10" s="3">
        <v>3</v>
      </c>
      <c r="B10" s="3"/>
      <c r="C10" s="12"/>
      <c r="D10" s="11"/>
      <c r="E10" s="11"/>
      <c r="F10" s="11"/>
      <c r="G10" s="43">
        <f t="shared" si="0"/>
        <v>0</v>
      </c>
      <c r="H10" s="43">
        <f t="shared" si="1"/>
        <v>0</v>
      </c>
      <c r="I10" s="43">
        <f t="shared" si="2"/>
        <v>0</v>
      </c>
      <c r="J10" s="43">
        <f t="shared" si="3"/>
        <v>0</v>
      </c>
      <c r="K10" s="43">
        <f t="shared" ref="K10:K14" si="4">I10+J10</f>
        <v>0</v>
      </c>
    </row>
    <row r="11" spans="1:11" x14ac:dyDescent="0.25">
      <c r="A11" s="3">
        <v>4</v>
      </c>
      <c r="B11" s="3"/>
      <c r="C11" s="12"/>
      <c r="D11" s="11"/>
      <c r="E11" s="11"/>
      <c r="F11" s="11"/>
      <c r="G11" s="43">
        <f t="shared" si="0"/>
        <v>0</v>
      </c>
      <c r="H11" s="43">
        <f t="shared" si="1"/>
        <v>0</v>
      </c>
      <c r="I11" s="43">
        <f t="shared" si="2"/>
        <v>0</v>
      </c>
      <c r="J11" s="43">
        <f t="shared" si="3"/>
        <v>0</v>
      </c>
      <c r="K11" s="43">
        <f t="shared" si="4"/>
        <v>0</v>
      </c>
    </row>
    <row r="12" spans="1:11" x14ac:dyDescent="0.25">
      <c r="A12" s="3">
        <v>5</v>
      </c>
      <c r="B12" s="3"/>
      <c r="C12" s="12"/>
      <c r="D12" s="11"/>
      <c r="E12" s="11"/>
      <c r="F12" s="11"/>
      <c r="G12" s="43">
        <f t="shared" si="0"/>
        <v>0</v>
      </c>
      <c r="H12" s="43">
        <f t="shared" si="1"/>
        <v>0</v>
      </c>
      <c r="I12" s="43">
        <f t="shared" si="2"/>
        <v>0</v>
      </c>
      <c r="J12" s="43">
        <f t="shared" si="3"/>
        <v>0</v>
      </c>
      <c r="K12" s="43">
        <f t="shared" si="4"/>
        <v>0</v>
      </c>
    </row>
    <row r="13" spans="1:11" x14ac:dyDescent="0.25">
      <c r="A13" s="3">
        <v>6</v>
      </c>
      <c r="B13" s="3"/>
      <c r="C13" s="12"/>
      <c r="D13" s="11"/>
      <c r="E13" s="11"/>
      <c r="F13" s="11"/>
      <c r="G13" s="43">
        <f t="shared" si="0"/>
        <v>0</v>
      </c>
      <c r="H13" s="43">
        <f t="shared" si="1"/>
        <v>0</v>
      </c>
      <c r="I13" s="43">
        <f t="shared" si="2"/>
        <v>0</v>
      </c>
      <c r="J13" s="43">
        <f t="shared" si="3"/>
        <v>0</v>
      </c>
      <c r="K13" s="43">
        <f t="shared" si="4"/>
        <v>0</v>
      </c>
    </row>
    <row r="14" spans="1:11" x14ac:dyDescent="0.25">
      <c r="A14" s="3">
        <v>7</v>
      </c>
      <c r="B14" s="3"/>
      <c r="C14" s="12"/>
      <c r="D14" s="11"/>
      <c r="E14" s="11"/>
      <c r="F14" s="11"/>
      <c r="G14" s="43">
        <f t="shared" si="0"/>
        <v>0</v>
      </c>
      <c r="H14" s="43">
        <f t="shared" si="1"/>
        <v>0</v>
      </c>
      <c r="I14" s="43">
        <f t="shared" si="2"/>
        <v>0</v>
      </c>
      <c r="J14" s="43">
        <f t="shared" si="3"/>
        <v>0</v>
      </c>
      <c r="K14" s="43">
        <f t="shared" si="4"/>
        <v>0</v>
      </c>
    </row>
    <row r="15" spans="1:11" x14ac:dyDescent="0.25">
      <c r="A15" s="3">
        <v>8</v>
      </c>
      <c r="B15" s="98" t="s">
        <v>3</v>
      </c>
      <c r="C15" s="99"/>
      <c r="D15" s="99"/>
      <c r="E15" s="99"/>
      <c r="F15" s="99"/>
      <c r="G15" s="99"/>
      <c r="H15" s="99"/>
      <c r="I15" s="99"/>
      <c r="J15" s="100"/>
      <c r="K15" s="43">
        <f>SUM(K8:K14)</f>
        <v>0</v>
      </c>
    </row>
    <row r="19" spans="1:11" ht="30.75" customHeight="1" x14ac:dyDescent="0.25">
      <c r="B19" s="96" t="s">
        <v>67</v>
      </c>
      <c r="C19" s="97"/>
      <c r="D19" s="97"/>
      <c r="E19" s="97"/>
      <c r="F19" s="97"/>
      <c r="G19" s="97"/>
      <c r="H19" s="97"/>
      <c r="I19" s="97"/>
      <c r="J19" s="97"/>
      <c r="K19" s="97"/>
    </row>
    <row r="20" spans="1:11" x14ac:dyDescent="0.25">
      <c r="B20" s="24"/>
      <c r="C20" s="24"/>
      <c r="D20" s="24"/>
      <c r="E20" s="24"/>
      <c r="F20" s="24"/>
      <c r="G20" s="24"/>
      <c r="H20" s="24"/>
      <c r="I20" s="24"/>
      <c r="J20" s="24"/>
    </row>
    <row r="21" spans="1:11" x14ac:dyDescent="0.25">
      <c r="A21" s="44"/>
      <c r="B21" s="69" t="s">
        <v>18</v>
      </c>
      <c r="C21" s="69" t="s">
        <v>68</v>
      </c>
      <c r="D21" s="69" t="s">
        <v>1</v>
      </c>
      <c r="E21" s="29"/>
      <c r="F21" s="32"/>
      <c r="G21" s="32"/>
      <c r="H21" s="32"/>
      <c r="I21" s="32"/>
      <c r="J21" s="32"/>
      <c r="K21" s="32"/>
    </row>
    <row r="22" spans="1:11" x14ac:dyDescent="0.25">
      <c r="A22" s="44"/>
      <c r="B22" s="3" t="s">
        <v>70</v>
      </c>
      <c r="C22" s="12">
        <v>2</v>
      </c>
      <c r="D22" s="3" t="s">
        <v>69</v>
      </c>
      <c r="E22" s="29"/>
      <c r="F22" s="32"/>
      <c r="G22" s="32"/>
      <c r="H22" s="32"/>
      <c r="I22" s="32"/>
      <c r="J22" s="45"/>
      <c r="K22" s="45"/>
    </row>
    <row r="23" spans="1:11" x14ac:dyDescent="0.25">
      <c r="A23" s="44"/>
      <c r="B23" s="43"/>
      <c r="C23" s="46"/>
      <c r="D23" s="5">
        <f>B23*C23</f>
        <v>0</v>
      </c>
      <c r="E23" s="29"/>
      <c r="F23" s="32"/>
      <c r="G23" s="32"/>
      <c r="H23" s="32"/>
      <c r="I23" s="32"/>
      <c r="J23" s="45"/>
      <c r="K23" s="45"/>
    </row>
    <row r="24" spans="1:11" x14ac:dyDescent="0.25">
      <c r="A24" s="44"/>
      <c r="B24" s="3"/>
      <c r="C24" s="46"/>
      <c r="D24" s="5"/>
      <c r="E24" s="29"/>
      <c r="F24" s="32"/>
      <c r="G24" s="32"/>
      <c r="H24" s="32"/>
      <c r="I24" s="32"/>
      <c r="J24" s="45"/>
      <c r="K24" s="45"/>
    </row>
    <row r="25" spans="1:11" x14ac:dyDescent="0.25">
      <c r="A25" s="44"/>
      <c r="B25" s="3"/>
      <c r="C25" s="46"/>
      <c r="D25" s="5"/>
      <c r="E25" s="29"/>
      <c r="F25" s="32"/>
      <c r="G25" s="32"/>
      <c r="H25" s="32"/>
      <c r="I25" s="32"/>
      <c r="J25" s="45"/>
      <c r="K25" s="45"/>
    </row>
    <row r="26" spans="1:11" x14ac:dyDescent="0.25">
      <c r="B26" s="3" t="s">
        <v>21</v>
      </c>
      <c r="C26" s="1"/>
      <c r="D26" s="5">
        <f>SUM(D23:D25)</f>
        <v>0</v>
      </c>
    </row>
  </sheetData>
  <mergeCells count="5">
    <mergeCell ref="B2:D2"/>
    <mergeCell ref="B3:K3"/>
    <mergeCell ref="B4:K4"/>
    <mergeCell ref="B19:K19"/>
    <mergeCell ref="B15:J1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H21"/>
  <sheetViews>
    <sheetView zoomScale="130" zoomScaleNormal="130" workbookViewId="0">
      <selection activeCell="D22" sqref="D22"/>
    </sheetView>
  </sheetViews>
  <sheetFormatPr defaultRowHeight="14.25" x14ac:dyDescent="0.2"/>
  <cols>
    <col min="1" max="1" width="8.7109375" style="25" customWidth="1"/>
    <col min="2" max="2" width="16" style="25" customWidth="1"/>
    <col min="3" max="3" width="18.28515625" style="25" customWidth="1"/>
    <col min="4" max="4" width="19" style="25" customWidth="1"/>
    <col min="5" max="5" width="10.28515625" style="25" customWidth="1"/>
    <col min="6" max="6" width="14.5703125" style="25" customWidth="1"/>
    <col min="7" max="7" width="17.85546875" style="25" customWidth="1"/>
    <col min="8" max="8" width="11.42578125" style="25" customWidth="1"/>
    <col min="9" max="16384" width="9.140625" style="25"/>
  </cols>
  <sheetData>
    <row r="2" spans="1:8" x14ac:dyDescent="0.2">
      <c r="B2" s="101" t="s">
        <v>148</v>
      </c>
      <c r="C2" s="102"/>
      <c r="D2" s="102"/>
    </row>
    <row r="6" spans="1:8" x14ac:dyDescent="0.2">
      <c r="B6" s="25" t="s">
        <v>32</v>
      </c>
    </row>
    <row r="7" spans="1:8" ht="64.5" customHeight="1" x14ac:dyDescent="0.2">
      <c r="A7" s="19" t="s">
        <v>50</v>
      </c>
      <c r="B7" s="19" t="s">
        <v>35</v>
      </c>
      <c r="C7" s="19" t="s">
        <v>36</v>
      </c>
      <c r="D7" s="31" t="s">
        <v>71</v>
      </c>
      <c r="E7" s="31" t="s">
        <v>4</v>
      </c>
      <c r="F7" s="31" t="s">
        <v>37</v>
      </c>
      <c r="G7" s="31" t="s">
        <v>38</v>
      </c>
      <c r="H7" s="31" t="s">
        <v>39</v>
      </c>
    </row>
    <row r="8" spans="1:8" x14ac:dyDescent="0.2">
      <c r="A8" s="30">
        <v>1</v>
      </c>
      <c r="B8" s="30">
        <v>2</v>
      </c>
      <c r="C8" s="30">
        <v>3</v>
      </c>
      <c r="D8" s="47" t="s">
        <v>40</v>
      </c>
      <c r="E8" s="47" t="s">
        <v>41</v>
      </c>
      <c r="F8" s="47" t="s">
        <v>42</v>
      </c>
      <c r="G8" s="47">
        <v>7</v>
      </c>
      <c r="H8" s="47" t="s">
        <v>72</v>
      </c>
    </row>
    <row r="9" spans="1:8" x14ac:dyDescent="0.2">
      <c r="A9" s="8"/>
      <c r="B9" s="8"/>
      <c r="C9" s="8"/>
      <c r="D9" s="8"/>
      <c r="E9" s="8">
        <f>C9+D9</f>
        <v>0</v>
      </c>
      <c r="F9" s="8">
        <f>E9*0.1</f>
        <v>0</v>
      </c>
      <c r="G9" s="8"/>
      <c r="H9" s="8">
        <f>E9+F9+G9</f>
        <v>0</v>
      </c>
    </row>
    <row r="10" spans="1:8" x14ac:dyDescent="0.2">
      <c r="A10" s="8"/>
      <c r="B10" s="8"/>
      <c r="C10" s="8"/>
      <c r="D10" s="8">
        <f t="shared" ref="D10:D13" si="0">C10*1.1</f>
        <v>0</v>
      </c>
      <c r="E10" s="8">
        <f t="shared" ref="E10:E13" si="1">C10+D10</f>
        <v>0</v>
      </c>
      <c r="F10" s="8">
        <f t="shared" ref="F10:F13" si="2">E10*1.1</f>
        <v>0</v>
      </c>
      <c r="G10" s="8"/>
      <c r="H10" s="8">
        <f t="shared" ref="H10:H13" si="3">E10+F10+G10</f>
        <v>0</v>
      </c>
    </row>
    <row r="11" spans="1:8" x14ac:dyDescent="0.2">
      <c r="A11" s="8"/>
      <c r="B11" s="8"/>
      <c r="C11" s="8"/>
      <c r="D11" s="8">
        <f t="shared" si="0"/>
        <v>0</v>
      </c>
      <c r="E11" s="8">
        <f t="shared" si="1"/>
        <v>0</v>
      </c>
      <c r="F11" s="8">
        <f t="shared" si="2"/>
        <v>0</v>
      </c>
      <c r="G11" s="8"/>
      <c r="H11" s="8">
        <f t="shared" si="3"/>
        <v>0</v>
      </c>
    </row>
    <row r="12" spans="1:8" x14ac:dyDescent="0.2">
      <c r="A12" s="8"/>
      <c r="B12" s="8"/>
      <c r="C12" s="8"/>
      <c r="D12" s="8">
        <f t="shared" si="0"/>
        <v>0</v>
      </c>
      <c r="E12" s="8">
        <f t="shared" si="1"/>
        <v>0</v>
      </c>
      <c r="F12" s="8">
        <f t="shared" si="2"/>
        <v>0</v>
      </c>
      <c r="G12" s="8"/>
      <c r="H12" s="8">
        <f t="shared" si="3"/>
        <v>0</v>
      </c>
    </row>
    <row r="13" spans="1:8" x14ac:dyDescent="0.2">
      <c r="A13" s="8"/>
      <c r="B13" s="8"/>
      <c r="C13" s="8"/>
      <c r="D13" s="8">
        <f t="shared" si="0"/>
        <v>0</v>
      </c>
      <c r="E13" s="8">
        <f t="shared" si="1"/>
        <v>0</v>
      </c>
      <c r="F13" s="8">
        <f t="shared" si="2"/>
        <v>0</v>
      </c>
      <c r="G13" s="8"/>
      <c r="H13" s="8">
        <f t="shared" si="3"/>
        <v>0</v>
      </c>
    </row>
    <row r="14" spans="1:8" x14ac:dyDescent="0.2">
      <c r="A14" s="104" t="s">
        <v>21</v>
      </c>
      <c r="B14" s="105"/>
      <c r="C14" s="105"/>
      <c r="D14" s="105"/>
      <c r="E14" s="105"/>
      <c r="F14" s="105"/>
      <c r="G14" s="106"/>
      <c r="H14" s="8">
        <f>SUM(H9:H13)</f>
        <v>0</v>
      </c>
    </row>
    <row r="16" spans="1:8" x14ac:dyDescent="0.2">
      <c r="B16" s="103" t="s">
        <v>31</v>
      </c>
      <c r="C16" s="103"/>
    </row>
    <row r="17" spans="1:3" ht="69.75" customHeight="1" x14ac:dyDescent="0.2">
      <c r="A17" s="27" t="s">
        <v>43</v>
      </c>
      <c r="B17" s="19" t="s">
        <v>44</v>
      </c>
      <c r="C17" s="19" t="s">
        <v>45</v>
      </c>
    </row>
    <row r="18" spans="1:3" x14ac:dyDescent="0.2">
      <c r="A18" s="20">
        <v>1</v>
      </c>
      <c r="B18" s="20">
        <v>2</v>
      </c>
      <c r="C18" s="20" t="s">
        <v>20</v>
      </c>
    </row>
    <row r="19" spans="1:3" x14ac:dyDescent="0.2">
      <c r="A19" s="8"/>
      <c r="B19" s="9"/>
      <c r="C19" s="9">
        <f>A19*B19</f>
        <v>0</v>
      </c>
    </row>
    <row r="20" spans="1:3" x14ac:dyDescent="0.2">
      <c r="A20" s="8"/>
      <c r="B20" s="9"/>
      <c r="C20" s="9">
        <f>A20*B20</f>
        <v>0</v>
      </c>
    </row>
    <row r="21" spans="1:3" x14ac:dyDescent="0.2">
      <c r="A21" s="8" t="s">
        <v>21</v>
      </c>
      <c r="B21" s="9"/>
      <c r="C21" s="9">
        <f>SUM(C19:C20)</f>
        <v>0</v>
      </c>
    </row>
  </sheetData>
  <mergeCells count="3">
    <mergeCell ref="B2:D2"/>
    <mergeCell ref="B16:C16"/>
    <mergeCell ref="A14:G14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24"/>
  <sheetViews>
    <sheetView view="pageBreakPreview" zoomScale="130" zoomScaleSheetLayoutView="130" workbookViewId="0">
      <selection activeCell="F19" sqref="F19"/>
    </sheetView>
  </sheetViews>
  <sheetFormatPr defaultRowHeight="15.75" x14ac:dyDescent="0.25"/>
  <cols>
    <col min="1" max="1" width="7.140625" style="22" customWidth="1"/>
    <col min="2" max="2" width="12.85546875" style="22" customWidth="1"/>
    <col min="3" max="3" width="11.7109375" style="22" customWidth="1"/>
    <col min="4" max="4" width="16.140625" style="22" customWidth="1"/>
    <col min="5" max="5" width="14.5703125" style="22" customWidth="1"/>
    <col min="6" max="6" width="13.7109375" style="22" customWidth="1"/>
    <col min="7" max="7" width="14.5703125" style="22" customWidth="1"/>
    <col min="8" max="8" width="12.28515625" style="22" customWidth="1"/>
    <col min="9" max="9" width="12.85546875" style="22" customWidth="1"/>
    <col min="10" max="10" width="13.5703125" style="22" customWidth="1"/>
    <col min="11" max="16384" width="9.140625" style="22"/>
  </cols>
  <sheetData>
    <row r="1" spans="1:10" x14ac:dyDescent="0.25">
      <c r="B1" s="62" t="s">
        <v>30</v>
      </c>
      <c r="C1" s="62"/>
    </row>
    <row r="2" spans="1:10" ht="49.5" customHeight="1" x14ac:dyDescent="0.25">
      <c r="B2" s="109" t="s">
        <v>152</v>
      </c>
      <c r="C2" s="109"/>
      <c r="D2" s="109"/>
      <c r="E2" s="109"/>
      <c r="F2" s="109"/>
      <c r="G2" s="109"/>
      <c r="H2" s="109"/>
      <c r="I2" s="109"/>
      <c r="J2" s="109"/>
    </row>
    <row r="3" spans="1:10" ht="7.5" customHeight="1" x14ac:dyDescent="0.25"/>
    <row r="4" spans="1:10" x14ac:dyDescent="0.25">
      <c r="B4" s="108" t="s">
        <v>32</v>
      </c>
      <c r="C4" s="108"/>
    </row>
    <row r="5" spans="1:10" ht="114" x14ac:dyDescent="0.25">
      <c r="A5" s="21" t="s">
        <v>46</v>
      </c>
      <c r="B5" s="21" t="s">
        <v>11</v>
      </c>
      <c r="C5" s="21" t="s">
        <v>12</v>
      </c>
      <c r="D5" s="21" t="s">
        <v>13</v>
      </c>
      <c r="E5" s="21" t="s">
        <v>14</v>
      </c>
      <c r="F5" s="21" t="s">
        <v>15</v>
      </c>
      <c r="G5" s="21" t="s">
        <v>48</v>
      </c>
      <c r="H5" s="21" t="s">
        <v>16</v>
      </c>
      <c r="I5" s="21" t="s">
        <v>17</v>
      </c>
      <c r="J5" s="21" t="s">
        <v>49</v>
      </c>
    </row>
    <row r="6" spans="1:10" x14ac:dyDescent="0.25">
      <c r="A6" s="30">
        <v>1</v>
      </c>
      <c r="B6" s="30">
        <v>2</v>
      </c>
      <c r="C6" s="30" t="s">
        <v>5</v>
      </c>
      <c r="D6" s="30" t="s">
        <v>6</v>
      </c>
      <c r="E6" s="30" t="s">
        <v>7</v>
      </c>
      <c r="F6" s="30" t="s">
        <v>8</v>
      </c>
      <c r="G6" s="30" t="s">
        <v>73</v>
      </c>
      <c r="H6" s="30" t="s">
        <v>74</v>
      </c>
      <c r="I6" s="30" t="s">
        <v>9</v>
      </c>
      <c r="J6" s="30" t="s">
        <v>10</v>
      </c>
    </row>
    <row r="7" spans="1:10" x14ac:dyDescent="0.25">
      <c r="A7" s="8"/>
      <c r="B7" s="8"/>
      <c r="C7" s="8"/>
      <c r="D7" s="8"/>
      <c r="E7" s="8"/>
      <c r="F7" s="8"/>
      <c r="G7" s="8"/>
      <c r="H7" s="8">
        <f>B7*60</f>
        <v>0</v>
      </c>
      <c r="I7" s="8">
        <f>B7*0.07</f>
        <v>0</v>
      </c>
      <c r="J7" s="8">
        <f>B7*10</f>
        <v>0</v>
      </c>
    </row>
    <row r="8" spans="1:10" x14ac:dyDescent="0.25">
      <c r="A8" s="8"/>
      <c r="B8" s="8"/>
      <c r="C8" s="8">
        <f t="shared" ref="C8:C9" si="0">B8*12</f>
        <v>0</v>
      </c>
      <c r="D8" s="8">
        <f t="shared" ref="D8:D10" si="1">B8*18</f>
        <v>0</v>
      </c>
      <c r="E8" s="8">
        <f t="shared" ref="E8:E10" si="2">B8*40</f>
        <v>0</v>
      </c>
      <c r="F8" s="8">
        <f t="shared" ref="F8:F10" si="3">B8*50</f>
        <v>0</v>
      </c>
      <c r="G8" s="8">
        <f t="shared" ref="G8:G10" si="4">B8*50</f>
        <v>0</v>
      </c>
      <c r="H8" s="8">
        <f t="shared" ref="H8:H10" si="5">B8*60</f>
        <v>0</v>
      </c>
      <c r="I8" s="8">
        <f t="shared" ref="I8:I10" si="6">B8*0.07</f>
        <v>0</v>
      </c>
      <c r="J8" s="8">
        <f t="shared" ref="J8:J10" si="7">B8*10</f>
        <v>0</v>
      </c>
    </row>
    <row r="9" spans="1:10" x14ac:dyDescent="0.25">
      <c r="A9" s="8"/>
      <c r="B9" s="8"/>
      <c r="C9" s="8">
        <f t="shared" si="0"/>
        <v>0</v>
      </c>
      <c r="D9" s="8">
        <f t="shared" si="1"/>
        <v>0</v>
      </c>
      <c r="E9" s="8">
        <f t="shared" si="2"/>
        <v>0</v>
      </c>
      <c r="F9" s="8">
        <f t="shared" si="3"/>
        <v>0</v>
      </c>
      <c r="G9" s="8">
        <f t="shared" si="4"/>
        <v>0</v>
      </c>
      <c r="H9" s="8">
        <f t="shared" si="5"/>
        <v>0</v>
      </c>
      <c r="I9" s="8">
        <f t="shared" si="6"/>
        <v>0</v>
      </c>
      <c r="J9" s="8">
        <f t="shared" si="7"/>
        <v>0</v>
      </c>
    </row>
    <row r="10" spans="1:10" x14ac:dyDescent="0.25">
      <c r="A10" s="8"/>
      <c r="B10" s="8"/>
      <c r="C10" s="8">
        <f>B10*12</f>
        <v>0</v>
      </c>
      <c r="D10" s="8">
        <f t="shared" si="1"/>
        <v>0</v>
      </c>
      <c r="E10" s="8">
        <f t="shared" si="2"/>
        <v>0</v>
      </c>
      <c r="F10" s="8">
        <f t="shared" si="3"/>
        <v>0</v>
      </c>
      <c r="G10" s="8">
        <f t="shared" si="4"/>
        <v>0</v>
      </c>
      <c r="H10" s="8">
        <f t="shared" si="5"/>
        <v>0</v>
      </c>
      <c r="I10" s="8">
        <f t="shared" si="6"/>
        <v>0</v>
      </c>
      <c r="J10" s="8">
        <f t="shared" si="7"/>
        <v>0</v>
      </c>
    </row>
    <row r="11" spans="1:10" ht="8.25" customHeight="1" x14ac:dyDescent="0.25">
      <c r="A11" s="7"/>
      <c r="B11" s="7"/>
      <c r="C11" s="7"/>
      <c r="D11" s="7"/>
      <c r="E11" s="7"/>
      <c r="F11" s="7"/>
      <c r="G11" s="7"/>
      <c r="H11" s="7"/>
      <c r="I11" s="7"/>
      <c r="J11" s="7"/>
    </row>
    <row r="12" spans="1:10" ht="3" hidden="1" customHeight="1" x14ac:dyDescent="0.25">
      <c r="A12" s="7"/>
      <c r="B12" s="7"/>
      <c r="C12" s="7"/>
      <c r="D12" s="7"/>
      <c r="E12" s="7"/>
      <c r="F12" s="7"/>
      <c r="G12" s="7"/>
      <c r="H12" s="7"/>
      <c r="I12" s="7"/>
      <c r="J12" s="7"/>
    </row>
    <row r="13" spans="1:10" ht="10.5" hidden="1" customHeight="1" x14ac:dyDescent="0.25">
      <c r="A13" s="7"/>
      <c r="B13" s="7"/>
      <c r="C13" s="7"/>
      <c r="D13" s="7"/>
      <c r="E13" s="7"/>
      <c r="F13" s="7"/>
      <c r="G13" s="7"/>
      <c r="H13" s="7"/>
      <c r="I13" s="7"/>
      <c r="J13" s="7"/>
    </row>
    <row r="14" spans="1:10" hidden="1" x14ac:dyDescent="0.25">
      <c r="A14" s="7"/>
      <c r="B14" s="107" t="s">
        <v>31</v>
      </c>
      <c r="C14" s="107"/>
      <c r="D14" s="7"/>
      <c r="E14" s="7"/>
      <c r="F14" s="7"/>
      <c r="G14" s="7"/>
      <c r="H14" s="7"/>
      <c r="I14" s="7"/>
      <c r="J14" s="7"/>
    </row>
    <row r="15" spans="1:10" ht="71.25" customHeight="1" x14ac:dyDescent="0.25">
      <c r="A15" s="48"/>
      <c r="B15" s="26" t="s">
        <v>18</v>
      </c>
      <c r="C15" s="21" t="s">
        <v>47</v>
      </c>
      <c r="D15" s="21" t="s">
        <v>19</v>
      </c>
      <c r="E15" s="7"/>
      <c r="F15" s="7"/>
      <c r="G15" s="7"/>
      <c r="H15" s="7"/>
      <c r="I15" s="7"/>
      <c r="J15" s="7"/>
    </row>
    <row r="16" spans="1:10" x14ac:dyDescent="0.25">
      <c r="A16" s="49"/>
      <c r="B16" s="20">
        <v>1</v>
      </c>
      <c r="C16" s="20">
        <v>2</v>
      </c>
      <c r="D16" s="20" t="s">
        <v>143</v>
      </c>
      <c r="E16" s="7"/>
      <c r="F16" s="7"/>
      <c r="G16" s="7"/>
      <c r="H16" s="7"/>
      <c r="I16" s="7"/>
      <c r="J16" s="7"/>
    </row>
    <row r="17" spans="1:10" x14ac:dyDescent="0.25">
      <c r="A17" s="50"/>
      <c r="B17" s="20"/>
      <c r="C17" s="8"/>
      <c r="D17" s="20">
        <f t="shared" ref="D17:D19" si="8">B17*C17</f>
        <v>0</v>
      </c>
      <c r="E17" s="7"/>
      <c r="F17" s="7"/>
      <c r="G17" s="7"/>
      <c r="H17" s="7"/>
      <c r="I17" s="7"/>
      <c r="J17" s="7"/>
    </row>
    <row r="18" spans="1:10" x14ac:dyDescent="0.25">
      <c r="A18" s="50"/>
      <c r="B18" s="20"/>
      <c r="C18" s="8"/>
      <c r="D18" s="20">
        <f t="shared" si="8"/>
        <v>0</v>
      </c>
      <c r="E18" s="7"/>
      <c r="F18" s="7"/>
      <c r="G18" s="7"/>
      <c r="H18" s="7"/>
      <c r="I18" s="7"/>
      <c r="J18" s="7"/>
    </row>
    <row r="19" spans="1:10" x14ac:dyDescent="0.25">
      <c r="A19" s="50"/>
      <c r="B19" s="20"/>
      <c r="C19" s="8"/>
      <c r="D19" s="20">
        <f t="shared" si="8"/>
        <v>0</v>
      </c>
      <c r="E19" s="7"/>
      <c r="F19" s="7"/>
      <c r="G19" s="7"/>
      <c r="H19" s="7"/>
      <c r="I19" s="7"/>
      <c r="J19" s="7"/>
    </row>
    <row r="20" spans="1:10" ht="21" customHeight="1" x14ac:dyDescent="0.25">
      <c r="B20" s="10" t="s">
        <v>21</v>
      </c>
      <c r="C20" s="9"/>
      <c r="D20" s="9">
        <f>SUM(D17:D19)</f>
        <v>0</v>
      </c>
      <c r="E20" s="7"/>
      <c r="F20" s="7"/>
      <c r="G20" s="7"/>
      <c r="H20" s="7"/>
      <c r="I20" s="7"/>
      <c r="J20" s="7"/>
    </row>
    <row r="21" spans="1:10" ht="9.75" customHeight="1" x14ac:dyDescent="0.25">
      <c r="B21" s="110" t="s">
        <v>144</v>
      </c>
      <c r="C21" s="110"/>
      <c r="D21" s="110"/>
      <c r="E21" s="110"/>
      <c r="F21" s="110"/>
      <c r="G21" s="110"/>
      <c r="H21" s="110"/>
      <c r="I21" s="110"/>
    </row>
    <row r="22" spans="1:10" x14ac:dyDescent="0.25">
      <c r="B22" s="110"/>
      <c r="C22" s="110"/>
      <c r="D22" s="110"/>
      <c r="E22" s="110"/>
      <c r="F22" s="110"/>
      <c r="G22" s="110"/>
      <c r="H22" s="110"/>
      <c r="I22" s="110"/>
    </row>
    <row r="23" spans="1:10" x14ac:dyDescent="0.25">
      <c r="B23" s="110"/>
      <c r="C23" s="110"/>
      <c r="D23" s="110"/>
      <c r="E23" s="110"/>
      <c r="F23" s="110"/>
      <c r="G23" s="110"/>
      <c r="H23" s="110"/>
      <c r="I23" s="110"/>
    </row>
    <row r="24" spans="1:10" x14ac:dyDescent="0.25">
      <c r="B24" s="110"/>
      <c r="C24" s="110"/>
      <c r="D24" s="110"/>
      <c r="E24" s="110"/>
      <c r="F24" s="110"/>
      <c r="G24" s="110"/>
      <c r="H24" s="110"/>
      <c r="I24" s="110"/>
    </row>
  </sheetData>
  <mergeCells count="4">
    <mergeCell ref="B14:C14"/>
    <mergeCell ref="B4:C4"/>
    <mergeCell ref="B2:J2"/>
    <mergeCell ref="B21:I24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3:J50"/>
  <sheetViews>
    <sheetView topLeftCell="A7" zoomScale="130" zoomScaleNormal="130" workbookViewId="0">
      <selection activeCell="I18" sqref="I18"/>
    </sheetView>
  </sheetViews>
  <sheetFormatPr defaultRowHeight="15" x14ac:dyDescent="0.25"/>
  <cols>
    <col min="1" max="1" width="4.28515625" customWidth="1"/>
    <col min="2" max="2" width="13.5703125" customWidth="1"/>
    <col min="3" max="3" width="17.42578125" customWidth="1"/>
    <col min="4" max="4" width="14.140625" customWidth="1"/>
    <col min="5" max="5" width="17.140625" customWidth="1"/>
    <col min="6" max="6" width="13.28515625" customWidth="1"/>
    <col min="7" max="7" width="15.42578125" customWidth="1"/>
    <col min="8" max="8" width="8" customWidth="1"/>
    <col min="9" max="9" width="14.5703125" customWidth="1"/>
    <col min="10" max="10" width="8" customWidth="1"/>
  </cols>
  <sheetData>
    <row r="3" spans="1:10" x14ac:dyDescent="0.25">
      <c r="A3" s="112" t="s">
        <v>75</v>
      </c>
      <c r="B3" s="112"/>
      <c r="C3" s="112"/>
      <c r="D3" s="112"/>
      <c r="E3" s="112"/>
      <c r="F3" s="112"/>
    </row>
    <row r="5" spans="1:10" ht="15" customHeight="1" x14ac:dyDescent="0.25">
      <c r="A5" s="113" t="s">
        <v>151</v>
      </c>
      <c r="B5" s="113"/>
      <c r="C5" s="113"/>
      <c r="D5" s="113"/>
      <c r="E5" s="113"/>
      <c r="F5" s="113"/>
      <c r="G5" s="113"/>
      <c r="H5" s="113"/>
    </row>
    <row r="6" spans="1:10" x14ac:dyDescent="0.25">
      <c r="A6" s="113"/>
      <c r="B6" s="113"/>
      <c r="C6" s="113"/>
      <c r="D6" s="113"/>
      <c r="E6" s="113"/>
      <c r="F6" s="113"/>
      <c r="G6" s="113"/>
      <c r="H6" s="113"/>
    </row>
    <row r="7" spans="1:10" x14ac:dyDescent="0.25">
      <c r="A7" s="113"/>
      <c r="B7" s="113"/>
      <c r="C7" s="113"/>
      <c r="D7" s="113"/>
      <c r="E7" s="113"/>
      <c r="F7" s="113"/>
      <c r="G7" s="113"/>
      <c r="H7" s="113"/>
    </row>
    <row r="8" spans="1:10" x14ac:dyDescent="0.25">
      <c r="A8" s="113"/>
      <c r="B8" s="113"/>
      <c r="C8" s="113"/>
      <c r="D8" s="113"/>
      <c r="E8" s="113"/>
      <c r="F8" s="113"/>
      <c r="G8" s="113"/>
      <c r="H8" s="113"/>
    </row>
    <row r="9" spans="1:10" x14ac:dyDescent="0.25">
      <c r="A9" s="52"/>
      <c r="B9" s="52"/>
      <c r="C9" s="52"/>
      <c r="D9" s="52"/>
      <c r="E9" s="52"/>
      <c r="F9" s="52"/>
      <c r="G9" s="52"/>
      <c r="H9" s="52"/>
    </row>
    <row r="10" spans="1:10" x14ac:dyDescent="0.25">
      <c r="A10" s="52"/>
      <c r="B10" s="52"/>
      <c r="C10" s="52"/>
      <c r="D10" s="52"/>
      <c r="E10" s="52"/>
      <c r="F10" s="52"/>
      <c r="G10" s="52"/>
      <c r="H10" s="52"/>
    </row>
    <row r="11" spans="1:10" x14ac:dyDescent="0.25">
      <c r="A11" s="114" t="s">
        <v>76</v>
      </c>
      <c r="B11" s="114"/>
      <c r="C11" s="114"/>
      <c r="D11" s="114"/>
      <c r="E11" s="114"/>
      <c r="F11" s="114"/>
      <c r="G11" s="114"/>
      <c r="H11" s="114"/>
      <c r="I11" s="114"/>
      <c r="J11" s="114"/>
    </row>
    <row r="12" spans="1:10" ht="58.5" customHeight="1" x14ac:dyDescent="0.25">
      <c r="A12" s="68" t="s">
        <v>77</v>
      </c>
      <c r="B12" s="70" t="s">
        <v>78</v>
      </c>
      <c r="C12" s="70" t="s">
        <v>145</v>
      </c>
      <c r="D12" s="70" t="s">
        <v>79</v>
      </c>
      <c r="E12" s="71" t="s">
        <v>80</v>
      </c>
      <c r="F12" s="72" t="s">
        <v>81</v>
      </c>
    </row>
    <row r="13" spans="1:10" s="57" customFormat="1" ht="12" customHeight="1" x14ac:dyDescent="0.25">
      <c r="A13" s="55">
        <v>1</v>
      </c>
      <c r="B13" s="55">
        <v>2</v>
      </c>
      <c r="C13" s="55" t="s">
        <v>98</v>
      </c>
      <c r="D13" s="55" t="s">
        <v>99</v>
      </c>
      <c r="E13" s="55" t="s">
        <v>100</v>
      </c>
      <c r="F13" s="54" t="s">
        <v>101</v>
      </c>
    </row>
    <row r="14" spans="1:10" x14ac:dyDescent="0.25">
      <c r="A14" s="53"/>
      <c r="B14" s="53"/>
      <c r="C14" s="53">
        <f>B14*50</f>
        <v>0</v>
      </c>
      <c r="D14" s="53">
        <f>B14*20</f>
        <v>0</v>
      </c>
      <c r="E14" s="53">
        <f>B14*30</f>
        <v>0</v>
      </c>
      <c r="F14" s="53">
        <f>B14*0.02</f>
        <v>0</v>
      </c>
    </row>
    <row r="15" spans="1:10" x14ac:dyDescent="0.25">
      <c r="A15" s="53"/>
      <c r="B15" s="53"/>
      <c r="C15" s="53">
        <f t="shared" ref="C15:C18" si="0">B15*50</f>
        <v>0</v>
      </c>
      <c r="D15" s="53">
        <f t="shared" ref="D15:D18" si="1">B15*20</f>
        <v>0</v>
      </c>
      <c r="E15" s="53">
        <f t="shared" ref="E15:E18" si="2">B15*30</f>
        <v>0</v>
      </c>
      <c r="F15" s="53">
        <f t="shared" ref="F15:F18" si="3">B15*0.02</f>
        <v>0</v>
      </c>
    </row>
    <row r="16" spans="1:10" x14ac:dyDescent="0.25">
      <c r="A16" s="53"/>
      <c r="B16" s="53"/>
      <c r="C16" s="53">
        <f t="shared" si="0"/>
        <v>0</v>
      </c>
      <c r="D16" s="53">
        <f t="shared" si="1"/>
        <v>0</v>
      </c>
      <c r="E16" s="53">
        <f t="shared" si="2"/>
        <v>0</v>
      </c>
      <c r="F16" s="53">
        <f t="shared" si="3"/>
        <v>0</v>
      </c>
    </row>
    <row r="17" spans="1:10" x14ac:dyDescent="0.25">
      <c r="A17" s="53"/>
      <c r="B17" s="53"/>
      <c r="C17" s="53">
        <f t="shared" si="0"/>
        <v>0</v>
      </c>
      <c r="D17" s="53">
        <f t="shared" si="1"/>
        <v>0</v>
      </c>
      <c r="E17" s="53">
        <f t="shared" si="2"/>
        <v>0</v>
      </c>
      <c r="F17" s="53">
        <f t="shared" si="3"/>
        <v>0</v>
      </c>
    </row>
    <row r="18" spans="1:10" x14ac:dyDescent="0.25">
      <c r="A18" s="53"/>
      <c r="B18" s="53"/>
      <c r="C18" s="53">
        <f t="shared" si="0"/>
        <v>0</v>
      </c>
      <c r="D18" s="53">
        <f t="shared" si="1"/>
        <v>0</v>
      </c>
      <c r="E18" s="53">
        <f t="shared" si="2"/>
        <v>0</v>
      </c>
      <c r="F18" s="53">
        <f t="shared" si="3"/>
        <v>0</v>
      </c>
    </row>
    <row r="20" spans="1:10" x14ac:dyDescent="0.25">
      <c r="B20" s="111" t="s">
        <v>82</v>
      </c>
      <c r="C20" s="111"/>
      <c r="D20" s="111"/>
      <c r="E20" s="111"/>
      <c r="F20" s="111"/>
      <c r="G20" s="111"/>
    </row>
    <row r="21" spans="1:10" x14ac:dyDescent="0.25">
      <c r="B21" s="111"/>
      <c r="C21" s="111"/>
      <c r="D21" s="111"/>
      <c r="E21" s="111"/>
      <c r="F21" s="111"/>
      <c r="G21" s="111"/>
    </row>
    <row r="22" spans="1:10" ht="75" x14ac:dyDescent="0.25">
      <c r="A22" s="70" t="s">
        <v>77</v>
      </c>
      <c r="B22" s="64" t="s">
        <v>83</v>
      </c>
      <c r="C22" s="64" t="s">
        <v>84</v>
      </c>
      <c r="D22" s="64" t="s">
        <v>85</v>
      </c>
      <c r="E22" s="64" t="s">
        <v>86</v>
      </c>
      <c r="F22" s="64" t="s">
        <v>91</v>
      </c>
      <c r="G22" s="64" t="s">
        <v>92</v>
      </c>
      <c r="H22" s="64" t="s">
        <v>94</v>
      </c>
      <c r="I22" s="72" t="s">
        <v>95</v>
      </c>
      <c r="J22" s="64" t="s">
        <v>96</v>
      </c>
    </row>
    <row r="23" spans="1:10" x14ac:dyDescent="0.25">
      <c r="A23" s="56">
        <v>1</v>
      </c>
      <c r="B23" s="56">
        <v>2</v>
      </c>
      <c r="C23" s="56" t="s">
        <v>87</v>
      </c>
      <c r="D23" s="56" t="s">
        <v>88</v>
      </c>
      <c r="E23" s="56" t="s">
        <v>89</v>
      </c>
      <c r="F23" s="56" t="s">
        <v>90</v>
      </c>
      <c r="G23" s="56">
        <v>7</v>
      </c>
      <c r="H23" s="56" t="s">
        <v>93</v>
      </c>
      <c r="I23" s="56">
        <v>9</v>
      </c>
      <c r="J23" s="56" t="s">
        <v>97</v>
      </c>
    </row>
    <row r="24" spans="1:10" x14ac:dyDescent="0.25">
      <c r="A24" s="3"/>
      <c r="B24" s="3"/>
      <c r="C24" s="3">
        <f t="shared" ref="C24:C30" si="4">B24*0.25</f>
        <v>0</v>
      </c>
      <c r="D24" s="3">
        <f>B24*50</f>
        <v>0</v>
      </c>
      <c r="E24" s="3">
        <f>B24*0.05</f>
        <v>0</v>
      </c>
      <c r="F24" s="3">
        <f>B24*200</f>
        <v>0</v>
      </c>
      <c r="G24" s="3"/>
      <c r="H24" s="3">
        <f>G24*500</f>
        <v>0</v>
      </c>
      <c r="I24" s="3"/>
      <c r="J24" s="3">
        <f>I24*300</f>
        <v>0</v>
      </c>
    </row>
    <row r="25" spans="1:10" x14ac:dyDescent="0.25">
      <c r="A25" s="3"/>
      <c r="B25" s="3"/>
      <c r="C25" s="3">
        <f t="shared" si="4"/>
        <v>0</v>
      </c>
      <c r="D25" s="3">
        <f t="shared" ref="D25:D30" si="5">B25*50</f>
        <v>0</v>
      </c>
      <c r="E25" s="3">
        <f t="shared" ref="E25:E30" si="6">B25*0.05</f>
        <v>0</v>
      </c>
      <c r="F25" s="3">
        <f t="shared" ref="F25:F30" si="7">B25*200</f>
        <v>0</v>
      </c>
      <c r="G25" s="3"/>
      <c r="H25" s="3">
        <f t="shared" ref="H25:H29" si="8">G25*500</f>
        <v>0</v>
      </c>
      <c r="I25" s="3"/>
      <c r="J25" s="3">
        <f t="shared" ref="J25:J30" si="9">I25*300</f>
        <v>0</v>
      </c>
    </row>
    <row r="26" spans="1:10" x14ac:dyDescent="0.25">
      <c r="A26" s="3"/>
      <c r="B26" s="3"/>
      <c r="C26" s="3">
        <f t="shared" si="4"/>
        <v>0</v>
      </c>
      <c r="D26" s="3">
        <f t="shared" si="5"/>
        <v>0</v>
      </c>
      <c r="E26" s="3">
        <f t="shared" si="6"/>
        <v>0</v>
      </c>
      <c r="F26" s="3">
        <f t="shared" si="7"/>
        <v>0</v>
      </c>
      <c r="G26" s="3"/>
      <c r="H26" s="3">
        <f t="shared" si="8"/>
        <v>0</v>
      </c>
      <c r="I26" s="3"/>
      <c r="J26" s="3">
        <f t="shared" si="9"/>
        <v>0</v>
      </c>
    </row>
    <row r="27" spans="1:10" x14ac:dyDescent="0.25">
      <c r="A27" s="3"/>
      <c r="B27" s="3"/>
      <c r="C27" s="3">
        <f t="shared" si="4"/>
        <v>0</v>
      </c>
      <c r="D27" s="3">
        <f t="shared" si="5"/>
        <v>0</v>
      </c>
      <c r="E27" s="3">
        <f t="shared" si="6"/>
        <v>0</v>
      </c>
      <c r="F27" s="3">
        <f t="shared" si="7"/>
        <v>0</v>
      </c>
      <c r="G27" s="3"/>
      <c r="H27" s="3">
        <f t="shared" si="8"/>
        <v>0</v>
      </c>
      <c r="I27" s="3"/>
      <c r="J27" s="3">
        <f t="shared" si="9"/>
        <v>0</v>
      </c>
    </row>
    <row r="28" spans="1:10" x14ac:dyDescent="0.25">
      <c r="A28" s="3"/>
      <c r="B28" s="3"/>
      <c r="C28" s="3">
        <f t="shared" si="4"/>
        <v>0</v>
      </c>
      <c r="D28" s="3">
        <f t="shared" si="5"/>
        <v>0</v>
      </c>
      <c r="E28" s="3">
        <f t="shared" si="6"/>
        <v>0</v>
      </c>
      <c r="F28" s="3">
        <f t="shared" si="7"/>
        <v>0</v>
      </c>
      <c r="G28" s="3"/>
      <c r="H28" s="3">
        <f t="shared" si="8"/>
        <v>0</v>
      </c>
      <c r="I28" s="3"/>
      <c r="J28" s="3">
        <f t="shared" si="9"/>
        <v>0</v>
      </c>
    </row>
    <row r="29" spans="1:10" x14ac:dyDescent="0.25">
      <c r="A29" s="3"/>
      <c r="B29" s="3"/>
      <c r="C29" s="3">
        <f t="shared" si="4"/>
        <v>0</v>
      </c>
      <c r="D29" s="3">
        <f t="shared" si="5"/>
        <v>0</v>
      </c>
      <c r="E29" s="3">
        <f t="shared" si="6"/>
        <v>0</v>
      </c>
      <c r="F29" s="3">
        <f t="shared" si="7"/>
        <v>0</v>
      </c>
      <c r="G29" s="3"/>
      <c r="H29" s="3">
        <f t="shared" si="8"/>
        <v>0</v>
      </c>
      <c r="I29" s="3"/>
      <c r="J29" s="3">
        <f t="shared" si="9"/>
        <v>0</v>
      </c>
    </row>
    <row r="30" spans="1:10" x14ac:dyDescent="0.25">
      <c r="A30" s="3"/>
      <c r="B30" s="3"/>
      <c r="C30" s="3">
        <f t="shared" si="4"/>
        <v>0</v>
      </c>
      <c r="D30" s="3">
        <f t="shared" si="5"/>
        <v>0</v>
      </c>
      <c r="E30" s="3">
        <f t="shared" si="6"/>
        <v>0</v>
      </c>
      <c r="F30" s="3">
        <f t="shared" si="7"/>
        <v>0</v>
      </c>
      <c r="G30" s="3"/>
      <c r="H30" s="3">
        <f>G30*500</f>
        <v>0</v>
      </c>
      <c r="I30" s="3"/>
      <c r="J30" s="3">
        <f t="shared" si="9"/>
        <v>0</v>
      </c>
    </row>
    <row r="35" spans="2:5" x14ac:dyDescent="0.25">
      <c r="B35" s="115" t="s">
        <v>109</v>
      </c>
      <c r="C35" s="115"/>
    </row>
    <row r="36" spans="2:5" ht="60" x14ac:dyDescent="0.25">
      <c r="B36" s="72" t="s">
        <v>102</v>
      </c>
      <c r="C36" s="63" t="s">
        <v>18</v>
      </c>
      <c r="D36" s="63" t="s">
        <v>103</v>
      </c>
      <c r="E36" s="65" t="s">
        <v>104</v>
      </c>
    </row>
    <row r="37" spans="2:5" x14ac:dyDescent="0.25">
      <c r="B37" s="3">
        <v>1</v>
      </c>
      <c r="C37" s="3">
        <v>2</v>
      </c>
      <c r="D37" s="3">
        <v>3</v>
      </c>
      <c r="E37" s="3" t="s">
        <v>105</v>
      </c>
    </row>
    <row r="38" spans="2:5" x14ac:dyDescent="0.25">
      <c r="B38" s="3" t="s">
        <v>106</v>
      </c>
      <c r="C38" s="3" t="s">
        <v>108</v>
      </c>
      <c r="D38" s="3" t="s">
        <v>108</v>
      </c>
      <c r="E38" s="3" t="s">
        <v>108</v>
      </c>
    </row>
    <row r="39" spans="2:5" x14ac:dyDescent="0.25">
      <c r="B39" s="3">
        <v>3</v>
      </c>
      <c r="C39" s="3"/>
      <c r="D39" s="3"/>
      <c r="E39" s="3">
        <f>C39*D39</f>
        <v>0</v>
      </c>
    </row>
    <row r="40" spans="2:5" x14ac:dyDescent="0.25">
      <c r="B40" s="3">
        <v>4</v>
      </c>
      <c r="C40" s="3"/>
      <c r="D40" s="3"/>
      <c r="E40" s="3">
        <f t="shared" ref="E40:E49" si="10">C40*D40</f>
        <v>0</v>
      </c>
    </row>
    <row r="41" spans="2:5" x14ac:dyDescent="0.25">
      <c r="B41" s="3">
        <v>5</v>
      </c>
      <c r="C41" s="3"/>
      <c r="D41" s="3"/>
      <c r="E41" s="3">
        <f t="shared" si="10"/>
        <v>0</v>
      </c>
    </row>
    <row r="42" spans="2:5" x14ac:dyDescent="0.25">
      <c r="B42" s="3">
        <v>6</v>
      </c>
      <c r="C42" s="3"/>
      <c r="D42" s="3"/>
      <c r="E42" s="3">
        <f t="shared" si="10"/>
        <v>0</v>
      </c>
    </row>
    <row r="43" spans="2:5" x14ac:dyDescent="0.25">
      <c r="B43" s="3" t="s">
        <v>107</v>
      </c>
      <c r="C43" s="3" t="s">
        <v>108</v>
      </c>
      <c r="D43" s="3" t="s">
        <v>108</v>
      </c>
      <c r="E43" s="3"/>
    </row>
    <row r="44" spans="2:5" x14ac:dyDescent="0.25">
      <c r="B44" s="3">
        <v>3</v>
      </c>
      <c r="C44" s="3"/>
      <c r="D44" s="3"/>
      <c r="E44" s="3">
        <f t="shared" si="10"/>
        <v>0</v>
      </c>
    </row>
    <row r="45" spans="2:5" x14ac:dyDescent="0.25">
      <c r="B45" s="3">
        <v>4</v>
      </c>
      <c r="C45" s="3"/>
      <c r="D45" s="3"/>
      <c r="E45" s="3">
        <f t="shared" si="10"/>
        <v>0</v>
      </c>
    </row>
    <row r="46" spans="2:5" x14ac:dyDescent="0.25">
      <c r="B46" s="3">
        <v>5</v>
      </c>
      <c r="C46" s="3"/>
      <c r="D46" s="3"/>
      <c r="E46" s="3">
        <f t="shared" si="10"/>
        <v>0</v>
      </c>
    </row>
    <row r="47" spans="2:5" x14ac:dyDescent="0.25">
      <c r="B47" s="3">
        <v>6</v>
      </c>
      <c r="C47" s="3"/>
      <c r="D47" s="3"/>
      <c r="E47" s="3">
        <f t="shared" si="10"/>
        <v>0</v>
      </c>
    </row>
    <row r="48" spans="2:5" x14ac:dyDescent="0.25">
      <c r="B48" s="3">
        <v>8</v>
      </c>
      <c r="C48" s="3"/>
      <c r="D48" s="3"/>
      <c r="E48" s="3">
        <f t="shared" si="10"/>
        <v>0</v>
      </c>
    </row>
    <row r="49" spans="2:5" x14ac:dyDescent="0.25">
      <c r="B49" s="3">
        <v>10</v>
      </c>
      <c r="C49" s="3"/>
      <c r="D49" s="3"/>
      <c r="E49" s="73">
        <f t="shared" si="10"/>
        <v>0</v>
      </c>
    </row>
    <row r="50" spans="2:5" x14ac:dyDescent="0.25">
      <c r="B50" s="3" t="s">
        <v>21</v>
      </c>
      <c r="C50" s="3">
        <f>SUM(C39:C49)</f>
        <v>0</v>
      </c>
      <c r="D50" s="32"/>
      <c r="E50" s="32"/>
    </row>
  </sheetData>
  <mergeCells count="5">
    <mergeCell ref="B20:G21"/>
    <mergeCell ref="A3:F3"/>
    <mergeCell ref="A5:H8"/>
    <mergeCell ref="A11:J11"/>
    <mergeCell ref="B35:C35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5:J18"/>
  <sheetViews>
    <sheetView zoomScale="130" zoomScaleNormal="130" workbookViewId="0">
      <selection activeCell="M21" sqref="M21"/>
    </sheetView>
  </sheetViews>
  <sheetFormatPr defaultRowHeight="15" x14ac:dyDescent="0.25"/>
  <cols>
    <col min="2" max="2" width="5.5703125" customWidth="1"/>
    <col min="3" max="3" width="27.42578125" customWidth="1"/>
    <col min="4" max="5" width="10.85546875" customWidth="1"/>
  </cols>
  <sheetData>
    <row r="5" spans="2:10" ht="25.5" customHeight="1" x14ac:dyDescent="0.25">
      <c r="B5" s="92" t="s">
        <v>110</v>
      </c>
      <c r="C5" s="92"/>
      <c r="D5" s="92"/>
      <c r="E5" s="92"/>
      <c r="F5" s="92"/>
      <c r="G5" s="92"/>
      <c r="H5" s="92"/>
      <c r="I5" s="92"/>
    </row>
    <row r="6" spans="2:10" x14ac:dyDescent="0.25">
      <c r="B6" s="116" t="s">
        <v>150</v>
      </c>
      <c r="C6" s="116"/>
      <c r="D6" s="116"/>
      <c r="E6" s="116"/>
      <c r="F6" s="116"/>
      <c r="G6" s="116"/>
      <c r="H6" s="116"/>
      <c r="I6" s="116"/>
      <c r="J6" s="116"/>
    </row>
    <row r="7" spans="2:10" x14ac:dyDescent="0.25">
      <c r="B7" s="116"/>
      <c r="C7" s="116"/>
      <c r="D7" s="116"/>
      <c r="E7" s="116"/>
      <c r="F7" s="116"/>
      <c r="G7" s="116"/>
      <c r="H7" s="116"/>
      <c r="I7" s="116"/>
      <c r="J7" s="116"/>
    </row>
    <row r="8" spans="2:10" x14ac:dyDescent="0.25">
      <c r="B8" s="116"/>
      <c r="C8" s="116"/>
      <c r="D8" s="116"/>
      <c r="E8" s="116"/>
      <c r="F8" s="116"/>
      <c r="G8" s="116"/>
      <c r="H8" s="116"/>
      <c r="I8" s="116"/>
      <c r="J8" s="116"/>
    </row>
    <row r="9" spans="2:10" ht="29.25" customHeight="1" x14ac:dyDescent="0.25">
      <c r="B9" s="116"/>
      <c r="C9" s="116"/>
      <c r="D9" s="116"/>
      <c r="E9" s="116"/>
      <c r="F9" s="116"/>
      <c r="G9" s="116"/>
      <c r="H9" s="116"/>
      <c r="I9" s="116"/>
      <c r="J9" s="116"/>
    </row>
    <row r="10" spans="2:10" ht="45" x14ac:dyDescent="0.25">
      <c r="B10" s="69" t="s">
        <v>111</v>
      </c>
      <c r="C10" s="64" t="s">
        <v>112</v>
      </c>
      <c r="D10" s="63" t="s">
        <v>113</v>
      </c>
      <c r="E10" s="63" t="s">
        <v>1</v>
      </c>
      <c r="F10" s="32"/>
    </row>
    <row r="11" spans="2:10" x14ac:dyDescent="0.25">
      <c r="B11" s="3">
        <v>1</v>
      </c>
      <c r="C11" s="3">
        <v>2</v>
      </c>
      <c r="D11" s="3">
        <v>3</v>
      </c>
      <c r="E11" s="3" t="s">
        <v>105</v>
      </c>
      <c r="F11" s="32"/>
    </row>
    <row r="12" spans="2:10" x14ac:dyDescent="0.25">
      <c r="B12" s="3"/>
      <c r="C12" s="3"/>
      <c r="D12" s="3"/>
      <c r="E12" s="3">
        <f>C12*D12</f>
        <v>0</v>
      </c>
      <c r="F12" s="32"/>
    </row>
    <row r="13" spans="2:10" x14ac:dyDescent="0.25">
      <c r="B13" s="3"/>
      <c r="C13" s="3"/>
      <c r="D13" s="3"/>
      <c r="E13" s="3">
        <f t="shared" ref="E13:E18" si="0">C13*D13</f>
        <v>0</v>
      </c>
      <c r="F13" s="32"/>
    </row>
    <row r="14" spans="2:10" x14ac:dyDescent="0.25">
      <c r="B14" s="3"/>
      <c r="C14" s="3"/>
      <c r="D14" s="3"/>
      <c r="E14" s="3">
        <f t="shared" si="0"/>
        <v>0</v>
      </c>
      <c r="F14" s="32"/>
    </row>
    <row r="15" spans="2:10" x14ac:dyDescent="0.25">
      <c r="B15" s="3"/>
      <c r="C15" s="3"/>
      <c r="D15" s="3"/>
      <c r="E15" s="3">
        <f t="shared" si="0"/>
        <v>0</v>
      </c>
      <c r="F15" s="32"/>
    </row>
    <row r="16" spans="2:10" x14ac:dyDescent="0.25">
      <c r="B16" s="3"/>
      <c r="C16" s="3"/>
      <c r="D16" s="3"/>
      <c r="E16" s="3">
        <f t="shared" si="0"/>
        <v>0</v>
      </c>
      <c r="F16" s="32"/>
    </row>
    <row r="17" spans="2:6" x14ac:dyDescent="0.25">
      <c r="B17" s="3"/>
      <c r="C17" s="3"/>
      <c r="D17" s="3"/>
      <c r="E17" s="3">
        <f t="shared" si="0"/>
        <v>0</v>
      </c>
      <c r="F17" s="32"/>
    </row>
    <row r="18" spans="2:6" x14ac:dyDescent="0.25">
      <c r="B18" s="3"/>
      <c r="C18" s="3"/>
      <c r="D18" s="3"/>
      <c r="E18" s="3">
        <f t="shared" si="0"/>
        <v>0</v>
      </c>
      <c r="F18" s="32"/>
    </row>
  </sheetData>
  <mergeCells count="2">
    <mergeCell ref="B5:I5"/>
    <mergeCell ref="B6:J9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H44"/>
  <sheetViews>
    <sheetView zoomScale="130" zoomScaleNormal="130" workbookViewId="0">
      <selection activeCell="I26" sqref="I26"/>
    </sheetView>
  </sheetViews>
  <sheetFormatPr defaultRowHeight="15" x14ac:dyDescent="0.25"/>
  <cols>
    <col min="1" max="1" width="8.85546875" customWidth="1"/>
    <col min="2" max="2" width="26.7109375" customWidth="1"/>
    <col min="3" max="3" width="17.42578125" customWidth="1"/>
    <col min="4" max="4" width="18.140625" customWidth="1"/>
    <col min="5" max="5" width="10.85546875" customWidth="1"/>
    <col min="6" max="6" width="16.28515625" customWidth="1"/>
  </cols>
  <sheetData>
    <row r="2" spans="1:7" x14ac:dyDescent="0.25">
      <c r="B2" s="13" t="s">
        <v>146</v>
      </c>
      <c r="C2" s="13"/>
      <c r="D2" s="13"/>
    </row>
    <row r="3" spans="1:7" ht="15" customHeight="1" x14ac:dyDescent="0.25">
      <c r="B3" s="116" t="s">
        <v>156</v>
      </c>
      <c r="C3" s="116"/>
      <c r="D3" s="116"/>
      <c r="E3" s="116"/>
      <c r="F3" s="116"/>
      <c r="G3" s="116"/>
    </row>
    <row r="4" spans="1:7" x14ac:dyDescent="0.25">
      <c r="B4" s="116"/>
      <c r="C4" s="116"/>
      <c r="D4" s="116"/>
      <c r="E4" s="116"/>
      <c r="F4" s="116"/>
      <c r="G4" s="116"/>
    </row>
    <row r="5" spans="1:7" x14ac:dyDescent="0.25">
      <c r="B5" s="116"/>
      <c r="C5" s="116"/>
      <c r="D5" s="116"/>
      <c r="E5" s="116"/>
      <c r="F5" s="116"/>
      <c r="G5" s="116"/>
    </row>
    <row r="6" spans="1:7" x14ac:dyDescent="0.25">
      <c r="B6" s="116"/>
      <c r="C6" s="116"/>
      <c r="D6" s="116"/>
      <c r="E6" s="116"/>
      <c r="F6" s="116"/>
      <c r="G6" s="116"/>
    </row>
    <row r="7" spans="1:7" x14ac:dyDescent="0.25">
      <c r="B7" s="59" t="s">
        <v>114</v>
      </c>
      <c r="C7" s="59"/>
      <c r="D7" s="59"/>
      <c r="E7" s="59"/>
      <c r="F7" s="59"/>
      <c r="G7" s="59"/>
    </row>
    <row r="8" spans="1:7" x14ac:dyDescent="0.25">
      <c r="B8" s="59" t="s">
        <v>28</v>
      </c>
      <c r="C8" s="59"/>
      <c r="D8" s="59"/>
      <c r="E8" s="59"/>
      <c r="F8" s="59"/>
      <c r="G8" s="59"/>
    </row>
    <row r="9" spans="1:7" x14ac:dyDescent="0.25">
      <c r="B9" s="117" t="s">
        <v>115</v>
      </c>
      <c r="C9" s="117"/>
      <c r="D9" s="117"/>
      <c r="E9" s="117"/>
      <c r="F9" s="59"/>
      <c r="G9" s="59"/>
    </row>
    <row r="10" spans="1:7" x14ac:dyDescent="0.25">
      <c r="B10" s="117" t="s">
        <v>117</v>
      </c>
      <c r="C10" s="117"/>
      <c r="D10" s="117"/>
      <c r="E10" s="117"/>
      <c r="F10" s="117"/>
      <c r="G10" s="59"/>
    </row>
    <row r="11" spans="1:7" x14ac:dyDescent="0.25">
      <c r="B11" s="117" t="s">
        <v>119</v>
      </c>
      <c r="C11" s="117"/>
      <c r="D11" s="117"/>
      <c r="E11" s="117"/>
      <c r="F11" s="117"/>
      <c r="G11" s="59"/>
    </row>
    <row r="12" spans="1:7" x14ac:dyDescent="0.25">
      <c r="B12" s="57" t="s">
        <v>121</v>
      </c>
      <c r="C12" s="57"/>
      <c r="D12" s="57"/>
      <c r="E12" s="57"/>
      <c r="F12" s="59"/>
      <c r="G12" s="59"/>
    </row>
    <row r="13" spans="1:7" x14ac:dyDescent="0.25">
      <c r="B13" s="59"/>
      <c r="C13" s="59"/>
      <c r="D13" s="59"/>
      <c r="E13" s="59"/>
      <c r="F13" s="59"/>
      <c r="G13" s="59"/>
    </row>
    <row r="14" spans="1:7" ht="31.5" customHeight="1" x14ac:dyDescent="0.25">
      <c r="A14" s="66" t="s">
        <v>22</v>
      </c>
      <c r="B14" s="66" t="s">
        <v>24</v>
      </c>
      <c r="C14" s="66" t="s">
        <v>25</v>
      </c>
      <c r="D14" s="66" t="s">
        <v>26</v>
      </c>
      <c r="E14" s="67" t="s">
        <v>27</v>
      </c>
      <c r="F14" s="67" t="s">
        <v>28</v>
      </c>
      <c r="G14" s="65" t="s">
        <v>1</v>
      </c>
    </row>
    <row r="15" spans="1:7" s="61" customFormat="1" ht="9.75" customHeight="1" x14ac:dyDescent="0.25">
      <c r="A15" s="56">
        <v>1</v>
      </c>
      <c r="B15" s="56">
        <v>2</v>
      </c>
      <c r="C15" s="56">
        <v>3</v>
      </c>
      <c r="D15" s="56">
        <v>4</v>
      </c>
      <c r="E15" s="56">
        <v>5</v>
      </c>
      <c r="F15" s="56">
        <v>6</v>
      </c>
      <c r="G15" s="56" t="s">
        <v>122</v>
      </c>
    </row>
    <row r="16" spans="1:7" x14ac:dyDescent="0.25">
      <c r="A16" s="3" t="s">
        <v>34</v>
      </c>
      <c r="B16" s="1"/>
      <c r="C16" s="28"/>
      <c r="D16" s="1"/>
      <c r="E16" s="53"/>
      <c r="F16" s="53"/>
      <c r="G16" s="53">
        <f>C16*D16*F16</f>
        <v>0</v>
      </c>
    </row>
    <row r="17" spans="1:7" x14ac:dyDescent="0.25">
      <c r="A17" s="3" t="s">
        <v>116</v>
      </c>
      <c r="B17" s="1"/>
      <c r="C17" s="28"/>
      <c r="D17" s="1"/>
      <c r="E17" s="53"/>
      <c r="F17" s="53"/>
      <c r="G17" s="53">
        <f t="shared" ref="G17:G29" si="0">C17*D17*F17</f>
        <v>0</v>
      </c>
    </row>
    <row r="18" spans="1:7" x14ac:dyDescent="0.25">
      <c r="A18" s="3" t="s">
        <v>118</v>
      </c>
      <c r="B18" s="1"/>
      <c r="C18" s="28"/>
      <c r="D18" s="1"/>
      <c r="E18" s="53"/>
      <c r="F18" s="53"/>
      <c r="G18" s="53">
        <f t="shared" si="0"/>
        <v>0</v>
      </c>
    </row>
    <row r="19" spans="1:7" x14ac:dyDescent="0.25">
      <c r="A19" s="3" t="s">
        <v>120</v>
      </c>
      <c r="B19" s="1"/>
      <c r="C19" s="28"/>
      <c r="D19" s="1"/>
      <c r="E19" s="53"/>
      <c r="F19" s="53"/>
      <c r="G19" s="53">
        <f t="shared" si="0"/>
        <v>0</v>
      </c>
    </row>
    <row r="20" spans="1:7" x14ac:dyDescent="0.25">
      <c r="A20" s="3" t="s">
        <v>123</v>
      </c>
      <c r="B20" s="1"/>
      <c r="C20" s="28"/>
      <c r="D20" s="1"/>
      <c r="E20" s="53"/>
      <c r="F20" s="53"/>
      <c r="G20" s="53">
        <f t="shared" si="0"/>
        <v>0</v>
      </c>
    </row>
    <row r="21" spans="1:7" x14ac:dyDescent="0.25">
      <c r="A21" s="3" t="s">
        <v>124</v>
      </c>
      <c r="B21" s="1"/>
      <c r="C21" s="1"/>
      <c r="D21" s="1"/>
      <c r="E21" s="53"/>
      <c r="F21" s="53"/>
      <c r="G21" s="53">
        <f t="shared" si="0"/>
        <v>0</v>
      </c>
    </row>
    <row r="22" spans="1:7" x14ac:dyDescent="0.25">
      <c r="A22" s="58" t="s">
        <v>125</v>
      </c>
      <c r="B22" s="53"/>
      <c r="C22" s="53"/>
      <c r="D22" s="53"/>
      <c r="E22" s="53"/>
      <c r="F22" s="53"/>
      <c r="G22" s="53">
        <f t="shared" si="0"/>
        <v>0</v>
      </c>
    </row>
    <row r="23" spans="1:7" x14ac:dyDescent="0.25">
      <c r="A23" s="58" t="s">
        <v>126</v>
      </c>
      <c r="B23" s="53"/>
      <c r="C23" s="53"/>
      <c r="D23" s="53"/>
      <c r="E23" s="53"/>
      <c r="F23" s="53"/>
      <c r="G23" s="53">
        <f t="shared" si="0"/>
        <v>0</v>
      </c>
    </row>
    <row r="24" spans="1:7" x14ac:dyDescent="0.25">
      <c r="A24" s="58" t="s">
        <v>127</v>
      </c>
      <c r="B24" s="53"/>
      <c r="C24" s="53"/>
      <c r="D24" s="53"/>
      <c r="E24" s="53"/>
      <c r="F24" s="53"/>
      <c r="G24" s="53">
        <f t="shared" si="0"/>
        <v>0</v>
      </c>
    </row>
    <row r="25" spans="1:7" x14ac:dyDescent="0.25">
      <c r="A25" s="58" t="s">
        <v>128</v>
      </c>
      <c r="B25" s="53"/>
      <c r="C25" s="53"/>
      <c r="D25" s="53"/>
      <c r="E25" s="53"/>
      <c r="F25" s="53"/>
      <c r="G25" s="53">
        <f t="shared" si="0"/>
        <v>0</v>
      </c>
    </row>
    <row r="26" spans="1:7" x14ac:dyDescent="0.25">
      <c r="A26" s="58" t="s">
        <v>129</v>
      </c>
      <c r="B26" s="53"/>
      <c r="C26" s="53"/>
      <c r="D26" s="53"/>
      <c r="E26" s="53"/>
      <c r="F26" s="53"/>
      <c r="G26" s="53">
        <f t="shared" si="0"/>
        <v>0</v>
      </c>
    </row>
    <row r="27" spans="1:7" x14ac:dyDescent="0.25">
      <c r="A27" s="58" t="s">
        <v>130</v>
      </c>
      <c r="B27" s="53"/>
      <c r="C27" s="53"/>
      <c r="D27" s="53"/>
      <c r="E27" s="53"/>
      <c r="F27" s="53"/>
      <c r="G27" s="53">
        <f t="shared" si="0"/>
        <v>0</v>
      </c>
    </row>
    <row r="28" spans="1:7" x14ac:dyDescent="0.25">
      <c r="A28" s="58" t="s">
        <v>131</v>
      </c>
      <c r="B28" s="53"/>
      <c r="C28" s="53"/>
      <c r="D28" s="53"/>
      <c r="E28" s="53"/>
      <c r="F28" s="53"/>
      <c r="G28" s="53">
        <f t="shared" si="0"/>
        <v>0</v>
      </c>
    </row>
    <row r="29" spans="1:7" x14ac:dyDescent="0.25">
      <c r="A29" s="58" t="s">
        <v>132</v>
      </c>
      <c r="B29" s="53"/>
      <c r="C29" s="53"/>
      <c r="D29" s="53"/>
      <c r="E29" s="53"/>
      <c r="F29" s="53"/>
      <c r="G29" s="53">
        <f t="shared" si="0"/>
        <v>0</v>
      </c>
    </row>
    <row r="30" spans="1:7" x14ac:dyDescent="0.25">
      <c r="A30" s="53" t="s">
        <v>4</v>
      </c>
      <c r="B30" s="58">
        <f>SUM(B16:B29)</f>
        <v>0</v>
      </c>
      <c r="C30" s="53"/>
      <c r="D30" s="53"/>
      <c r="E30" s="53"/>
      <c r="F30" s="53"/>
      <c r="G30" s="53"/>
    </row>
    <row r="34" spans="1:8" x14ac:dyDescent="0.25">
      <c r="B34" s="13" t="s">
        <v>29</v>
      </c>
    </row>
    <row r="35" spans="1:8" x14ac:dyDescent="0.25">
      <c r="B35" s="118" t="s">
        <v>133</v>
      </c>
      <c r="C35" s="118"/>
      <c r="D35" s="118"/>
      <c r="E35" s="118"/>
      <c r="F35" s="118"/>
      <c r="G35" s="118"/>
    </row>
    <row r="36" spans="1:8" x14ac:dyDescent="0.25">
      <c r="B36" s="117" t="s">
        <v>134</v>
      </c>
      <c r="C36" s="117"/>
      <c r="D36" s="117"/>
      <c r="E36" s="117"/>
      <c r="F36" s="117"/>
      <c r="G36" s="117"/>
    </row>
    <row r="37" spans="1:8" x14ac:dyDescent="0.25">
      <c r="B37" s="117" t="s">
        <v>135</v>
      </c>
      <c r="C37" s="117"/>
      <c r="D37" s="117"/>
      <c r="E37" s="117"/>
      <c r="F37" s="117"/>
      <c r="G37" s="117"/>
    </row>
    <row r="39" spans="1:8" s="60" customFormat="1" ht="60" x14ac:dyDescent="0.25">
      <c r="A39" s="64" t="s">
        <v>111</v>
      </c>
      <c r="B39" s="68" t="s">
        <v>24</v>
      </c>
      <c r="C39" s="64" t="s">
        <v>25</v>
      </c>
      <c r="D39" s="64" t="s">
        <v>26</v>
      </c>
      <c r="E39" s="64" t="s">
        <v>27</v>
      </c>
      <c r="F39" s="64" t="s">
        <v>28</v>
      </c>
      <c r="G39" s="64" t="s">
        <v>1</v>
      </c>
    </row>
    <row r="40" spans="1:8" ht="12.75" customHeight="1" x14ac:dyDescent="0.25">
      <c r="A40" s="56">
        <v>1</v>
      </c>
      <c r="B40" s="56">
        <v>2</v>
      </c>
      <c r="C40" s="56">
        <v>3</v>
      </c>
      <c r="D40" s="56">
        <v>4</v>
      </c>
      <c r="E40" s="56">
        <v>5</v>
      </c>
      <c r="F40" s="56">
        <v>6</v>
      </c>
      <c r="G40" s="56" t="s">
        <v>122</v>
      </c>
      <c r="H40" s="61"/>
    </row>
    <row r="41" spans="1:8" x14ac:dyDescent="0.25">
      <c r="A41" s="53" t="s">
        <v>34</v>
      </c>
      <c r="B41" s="53" t="s">
        <v>29</v>
      </c>
      <c r="C41" s="53"/>
      <c r="D41" s="53"/>
      <c r="E41" s="53"/>
      <c r="F41" s="53"/>
      <c r="G41" s="53">
        <f>C41*D41*F41</f>
        <v>0</v>
      </c>
    </row>
    <row r="42" spans="1:8" x14ac:dyDescent="0.25">
      <c r="A42" s="53"/>
      <c r="B42" s="53"/>
      <c r="C42" s="53"/>
      <c r="D42" s="53"/>
      <c r="E42" s="53"/>
      <c r="F42" s="53"/>
      <c r="G42" s="53">
        <f t="shared" ref="G42:G44" si="1">C42*D42*F42</f>
        <v>0</v>
      </c>
    </row>
    <row r="43" spans="1:8" x14ac:dyDescent="0.25">
      <c r="A43" s="53"/>
      <c r="B43" s="53"/>
      <c r="C43" s="53"/>
      <c r="D43" s="53"/>
      <c r="E43" s="53"/>
      <c r="F43" s="53"/>
      <c r="G43" s="53">
        <f t="shared" si="1"/>
        <v>0</v>
      </c>
    </row>
    <row r="44" spans="1:8" x14ac:dyDescent="0.25">
      <c r="A44" s="53"/>
      <c r="B44" s="53"/>
      <c r="C44" s="53"/>
      <c r="D44" s="53"/>
      <c r="E44" s="53"/>
      <c r="F44" s="53"/>
      <c r="G44" s="53">
        <f t="shared" si="1"/>
        <v>0</v>
      </c>
    </row>
  </sheetData>
  <mergeCells count="7">
    <mergeCell ref="B36:G36"/>
    <mergeCell ref="B37:G37"/>
    <mergeCell ref="B3:G6"/>
    <mergeCell ref="B9:E9"/>
    <mergeCell ref="B10:F10"/>
    <mergeCell ref="B11:F11"/>
    <mergeCell ref="B35:G35"/>
  </mergeCells>
  <conditionalFormatting sqref="B44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3:L15"/>
  <sheetViews>
    <sheetView zoomScale="130" zoomScaleNormal="130" workbookViewId="0">
      <selection activeCell="C26" sqref="C26"/>
    </sheetView>
  </sheetViews>
  <sheetFormatPr defaultRowHeight="15" x14ac:dyDescent="0.25"/>
  <cols>
    <col min="2" max="2" width="5" customWidth="1"/>
    <col min="3" max="3" width="28.140625" customWidth="1"/>
    <col min="4" max="4" width="17.28515625" customWidth="1"/>
  </cols>
  <sheetData>
    <row r="3" spans="1:12" x14ac:dyDescent="0.25">
      <c r="A3" s="112" t="s">
        <v>138</v>
      </c>
      <c r="B3" s="112"/>
      <c r="C3" s="112"/>
      <c r="D3" s="112"/>
      <c r="E3" s="112"/>
    </row>
    <row r="5" spans="1:12" x14ac:dyDescent="0.25">
      <c r="B5" s="94" t="s">
        <v>155</v>
      </c>
      <c r="C5" s="94"/>
      <c r="D5" s="94"/>
      <c r="E5" s="94"/>
      <c r="F5" s="94"/>
      <c r="G5" s="94"/>
      <c r="H5" s="94"/>
      <c r="I5" s="94"/>
      <c r="J5" s="94"/>
      <c r="K5" s="94"/>
      <c r="L5" s="94"/>
    </row>
    <row r="6" spans="1:12" x14ac:dyDescent="0.25">
      <c r="B6" s="94"/>
      <c r="C6" s="94"/>
      <c r="D6" s="94"/>
      <c r="E6" s="94"/>
      <c r="F6" s="94"/>
      <c r="G6" s="94"/>
      <c r="H6" s="94"/>
      <c r="I6" s="94"/>
      <c r="J6" s="94"/>
      <c r="K6" s="94"/>
      <c r="L6" s="94"/>
    </row>
    <row r="7" spans="1:12" x14ac:dyDescent="0.25">
      <c r="B7" s="94"/>
      <c r="C7" s="94"/>
      <c r="D7" s="94"/>
      <c r="E7" s="94"/>
      <c r="F7" s="94"/>
      <c r="G7" s="94"/>
      <c r="H7" s="94"/>
      <c r="I7" s="94"/>
      <c r="J7" s="94"/>
      <c r="K7" s="94"/>
      <c r="L7" s="94"/>
    </row>
    <row r="8" spans="1:12" ht="22.5" customHeight="1" x14ac:dyDescent="0.25"/>
    <row r="9" spans="1:12" s="18" customFormat="1" ht="28.5" customHeight="1" x14ac:dyDescent="0.25">
      <c r="B9" s="63" t="s">
        <v>111</v>
      </c>
      <c r="C9" s="63" t="s">
        <v>136</v>
      </c>
      <c r="D9" s="64" t="s">
        <v>137</v>
      </c>
      <c r="E9" s="63" t="s">
        <v>1</v>
      </c>
    </row>
    <row r="10" spans="1:12" x14ac:dyDescent="0.25">
      <c r="B10" s="3">
        <v>1</v>
      </c>
      <c r="C10" s="3">
        <v>2</v>
      </c>
      <c r="D10" s="3">
        <v>3</v>
      </c>
      <c r="E10" s="3" t="s">
        <v>105</v>
      </c>
    </row>
    <row r="11" spans="1:12" x14ac:dyDescent="0.25">
      <c r="B11" s="3"/>
      <c r="C11" s="3"/>
      <c r="D11" s="3"/>
      <c r="E11" s="3">
        <f>C11*D11</f>
        <v>0</v>
      </c>
    </row>
    <row r="12" spans="1:12" x14ac:dyDescent="0.25">
      <c r="B12" s="3"/>
      <c r="C12" s="3"/>
      <c r="D12" s="3"/>
      <c r="E12" s="3">
        <f t="shared" ref="E12:E15" si="0">C12*D12</f>
        <v>0</v>
      </c>
    </row>
    <row r="13" spans="1:12" x14ac:dyDescent="0.25">
      <c r="B13" s="3"/>
      <c r="C13" s="3"/>
      <c r="D13" s="3"/>
      <c r="E13" s="3">
        <f t="shared" si="0"/>
        <v>0</v>
      </c>
    </row>
    <row r="14" spans="1:12" x14ac:dyDescent="0.25">
      <c r="B14" s="3"/>
      <c r="C14" s="3"/>
      <c r="D14" s="3"/>
      <c r="E14" s="3">
        <f t="shared" si="0"/>
        <v>0</v>
      </c>
    </row>
    <row r="15" spans="1:12" x14ac:dyDescent="0.25">
      <c r="B15" s="3"/>
      <c r="C15" s="3"/>
      <c r="D15" s="3"/>
      <c r="E15" s="3">
        <f t="shared" si="0"/>
        <v>0</v>
      </c>
    </row>
  </sheetData>
  <mergeCells count="2">
    <mergeCell ref="B5:L7"/>
    <mergeCell ref="A3:E3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4:K17"/>
  <sheetViews>
    <sheetView zoomScale="130" zoomScaleNormal="130" workbookViewId="0">
      <selection activeCell="D16" sqref="D16"/>
    </sheetView>
  </sheetViews>
  <sheetFormatPr defaultRowHeight="15" x14ac:dyDescent="0.25"/>
  <cols>
    <col min="2" max="2" width="7" customWidth="1"/>
    <col min="3" max="3" width="18.28515625" customWidth="1"/>
    <col min="4" max="4" width="18" customWidth="1"/>
  </cols>
  <sheetData>
    <row r="4" spans="2:11" x14ac:dyDescent="0.25">
      <c r="B4" s="119" t="s">
        <v>139</v>
      </c>
      <c r="C4" s="119"/>
      <c r="D4" s="119"/>
      <c r="E4" s="119"/>
      <c r="F4" s="119"/>
      <c r="G4" s="119"/>
      <c r="H4" s="119"/>
      <c r="I4" s="119"/>
      <c r="J4" s="119"/>
      <c r="K4" s="119"/>
    </row>
    <row r="5" spans="2:11" x14ac:dyDescent="0.25">
      <c r="B5" s="119"/>
      <c r="C5" s="119"/>
      <c r="D5" s="119"/>
      <c r="E5" s="119"/>
      <c r="F5" s="119"/>
      <c r="G5" s="119"/>
      <c r="H5" s="119"/>
      <c r="I5" s="119"/>
      <c r="J5" s="119"/>
      <c r="K5" s="119"/>
    </row>
    <row r="6" spans="2:11" x14ac:dyDescent="0.25">
      <c r="B6" s="116" t="s">
        <v>154</v>
      </c>
      <c r="C6" s="116"/>
      <c r="D6" s="116"/>
      <c r="E6" s="116"/>
      <c r="F6" s="116"/>
      <c r="G6" s="116"/>
      <c r="H6" s="116"/>
      <c r="I6" s="116"/>
      <c r="J6" s="116"/>
      <c r="K6" s="116"/>
    </row>
    <row r="7" spans="2:11" x14ac:dyDescent="0.25">
      <c r="B7" s="116"/>
      <c r="C7" s="116"/>
      <c r="D7" s="116"/>
      <c r="E7" s="116"/>
      <c r="F7" s="116"/>
      <c r="G7" s="116"/>
      <c r="H7" s="116"/>
      <c r="I7" s="116"/>
      <c r="J7" s="116"/>
      <c r="K7" s="116"/>
    </row>
    <row r="8" spans="2:11" x14ac:dyDescent="0.25">
      <c r="B8" s="116"/>
      <c r="C8" s="116"/>
      <c r="D8" s="116"/>
      <c r="E8" s="116"/>
      <c r="F8" s="116"/>
      <c r="G8" s="116"/>
      <c r="H8" s="116"/>
      <c r="I8" s="116"/>
      <c r="J8" s="116"/>
      <c r="K8" s="116"/>
    </row>
    <row r="9" spans="2:11" ht="36.75" customHeight="1" x14ac:dyDescent="0.25">
      <c r="B9" s="116"/>
      <c r="C9" s="116"/>
      <c r="D9" s="116"/>
      <c r="E9" s="116"/>
      <c r="F9" s="116"/>
      <c r="G9" s="116"/>
      <c r="H9" s="116"/>
      <c r="I9" s="116"/>
      <c r="J9" s="116"/>
      <c r="K9" s="116"/>
    </row>
    <row r="10" spans="2:11" s="57" customFormat="1" ht="48.75" customHeight="1" x14ac:dyDescent="0.25">
      <c r="B10" s="65" t="s">
        <v>111</v>
      </c>
      <c r="C10" s="64" t="s">
        <v>140</v>
      </c>
      <c r="D10" s="63" t="s">
        <v>1</v>
      </c>
    </row>
    <row r="11" spans="2:11" s="51" customFormat="1" x14ac:dyDescent="0.25">
      <c r="B11" s="58" t="s">
        <v>34</v>
      </c>
      <c r="C11" s="58" t="s">
        <v>116</v>
      </c>
      <c r="D11" s="58" t="s">
        <v>118</v>
      </c>
    </row>
    <row r="12" spans="2:11" x14ac:dyDescent="0.25">
      <c r="B12" s="53"/>
      <c r="C12" s="53"/>
      <c r="D12" s="53"/>
    </row>
    <row r="13" spans="2:11" x14ac:dyDescent="0.25">
      <c r="B13" s="53"/>
      <c r="C13" s="53"/>
      <c r="D13" s="53"/>
    </row>
    <row r="14" spans="2:11" x14ac:dyDescent="0.25">
      <c r="B14" s="53"/>
      <c r="C14" s="53"/>
      <c r="D14" s="53"/>
    </row>
    <row r="15" spans="2:11" x14ac:dyDescent="0.25">
      <c r="B15" s="53"/>
      <c r="C15" s="53"/>
      <c r="D15" s="53"/>
    </row>
    <row r="16" spans="2:11" x14ac:dyDescent="0.25">
      <c r="B16" s="53"/>
      <c r="C16" s="53"/>
      <c r="D16" s="53"/>
    </row>
    <row r="17" spans="2:4" x14ac:dyDescent="0.25">
      <c r="B17" s="53"/>
      <c r="C17" s="53"/>
      <c r="D17" s="53"/>
    </row>
  </sheetData>
  <mergeCells count="2">
    <mergeCell ref="B4:K5"/>
    <mergeCell ref="B6:K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11</vt:i4>
      </vt:variant>
      <vt:variant>
        <vt:lpstr>Imenovani opsezi</vt:lpstr>
      </vt:variant>
      <vt:variant>
        <vt:i4>2</vt:i4>
      </vt:variant>
    </vt:vector>
  </HeadingPairs>
  <TitlesOfParts>
    <vt:vector size="13" baseType="lpstr">
      <vt:lpstr>1.Troskovi nastave ST 4</vt:lpstr>
      <vt:lpstr>2.Трошкови електричне енергије</vt:lpstr>
      <vt:lpstr>3.Трошкови воде</vt:lpstr>
      <vt:lpstr>4.Трошкови грејања</vt:lpstr>
      <vt:lpstr>5.Трошкови одржавања хигијене </vt:lpstr>
      <vt:lpstr>6.Трошкови изношења смећа</vt:lpstr>
      <vt:lpstr>7.Трошкови за инв. и тек. одрж.</vt:lpstr>
      <vt:lpstr>8.Трошкови струч. усаврш. радн.</vt:lpstr>
      <vt:lpstr>9.Трошкови кориш. грађ. земљишт</vt:lpstr>
      <vt:lpstr>10.Други материјални трошкови</vt:lpstr>
      <vt:lpstr>УКУПНО</vt:lpstr>
      <vt:lpstr>'1.Troskovi nastave ST 4'!Oblast_štampanja</vt:lpstr>
      <vt:lpstr>'4.Трошкови грејања'!Oblast_štampanja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Slobodan</cp:lastModifiedBy>
  <cp:lastPrinted>2017-10-13T11:44:02Z</cp:lastPrinted>
  <dcterms:created xsi:type="dcterms:W3CDTF">2017-09-14T11:56:42Z</dcterms:created>
  <dcterms:modified xsi:type="dcterms:W3CDTF">2025-07-31T04:53:24Z</dcterms:modified>
</cp:coreProperties>
</file>